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7305" activeTab="0"/>
  </bookViews>
  <sheets>
    <sheet name="Instructions" sheetId="1" r:id="rId1"/>
    <sheet name="Placard(MAIN)" sheetId="2" r:id="rId2"/>
    <sheet name="Placard(pg2)" sheetId="3" r:id="rId3"/>
    <sheet name="Lock Tags" sheetId="4" r:id="rId4"/>
    <sheet name="Sheet2" sheetId="5" state="hidden" r:id="rId5"/>
    <sheet name="Sheet3" sheetId="6" state="hidden" r:id="rId6"/>
    <sheet name="Ref" sheetId="7" state="hidden" r:id="rId7"/>
    <sheet name="example" sheetId="8" r:id="rId8"/>
    <sheet name="Sheet1" sheetId="9" r:id="rId9"/>
  </sheets>
  <definedNames>
    <definedName name="EnergySource">'Ref'!$B$2:$B$27</definedName>
    <definedName name="_xlnm.Print_Area" localSheetId="1">'Placard(MAIN)'!$A$1:$L$63</definedName>
    <definedName name="_xlnm.Print_Area" localSheetId="2">'Placard(pg2)'!$A$1:$L$40</definedName>
  </definedNames>
  <calcPr fullCalcOnLoad="1"/>
</workbook>
</file>

<file path=xl/sharedStrings.xml><?xml version="1.0" encoding="utf-8"?>
<sst xmlns="http://schemas.openxmlformats.org/spreadsheetml/2006/main" count="244" uniqueCount="203">
  <si>
    <t>LOCATION
B-21</t>
  </si>
  <si>
    <t>PT-Engine</t>
  </si>
  <si>
    <t>BEFORE SERVICING THIS MACHINE, NOTIFY AFFECTED PERSONNEL</t>
  </si>
  <si>
    <t>Energy Source</t>
  </si>
  <si>
    <t>Location</t>
  </si>
  <si>
    <t>Perform Action</t>
  </si>
  <si>
    <t>You Must Verify</t>
  </si>
  <si>
    <t>WATER</t>
  </si>
  <si>
    <t>STEAM</t>
  </si>
  <si>
    <t>ELECTRIC</t>
  </si>
  <si>
    <t>E OF 
S-77</t>
  </si>
  <si>
    <t>AIR</t>
  </si>
  <si>
    <t>GRAVITY</t>
  </si>
  <si>
    <t>CHEMICAL</t>
  </si>
  <si>
    <t>HYDRAULIC</t>
  </si>
  <si>
    <t>GAS</t>
  </si>
  <si>
    <t>RADIATION</t>
  </si>
  <si>
    <t>MECHANICAL</t>
  </si>
  <si>
    <t>TOTAL LOCKOUT
PTS IDENTIFIED</t>
  </si>
  <si>
    <t>IF LOCKOUT ENERGY CONTROL CANNOT BE
PERFORMED/VERIFIED - STOP - NOTIFY YOUR SUPERVISOR</t>
  </si>
  <si>
    <t>E-2</t>
  </si>
  <si>
    <t>A-2</t>
  </si>
  <si>
    <t>E-3</t>
  </si>
  <si>
    <t xml:space="preserve"> </t>
  </si>
  <si>
    <t>FOLLOW  START-UP  PROCEDURES</t>
  </si>
  <si>
    <t>FOLLOW  SHUT-DOWN  PROCEDURES</t>
  </si>
  <si>
    <r>
      <t xml:space="preserve">LOCKS REQUIRED FOR COMPLETE CONTROLLED ENERGY STATE.
</t>
    </r>
    <r>
      <rPr>
        <sz val="12"/>
        <color indexed="9"/>
        <rFont val="Arial"/>
        <family val="2"/>
      </rPr>
      <t>(NOTE: ADDITIONAL NON-LOCKABLE HAZARDOUS ENERGY LISTED ABOVE MAY REQUIRE OTHER CONTROL DEVICES / METHODS.)</t>
    </r>
  </si>
  <si>
    <t>PLACARD ID/MAXIMO #
01</t>
  </si>
  <si>
    <r>
      <rPr>
        <b/>
        <sz val="10"/>
        <rFont val="Arial"/>
        <family val="2"/>
      </rPr>
      <t>E-7</t>
    </r>
    <r>
      <rPr>
        <sz val="10"/>
        <rFont val="Arial"/>
        <family val="2"/>
      </rPr>
      <t xml:space="preserve">  ELECTRIC</t>
    </r>
  </si>
  <si>
    <r>
      <rPr>
        <b/>
        <sz val="10"/>
        <rFont val="Arial"/>
        <family val="2"/>
      </rPr>
      <t>E-1</t>
    </r>
    <r>
      <rPr>
        <sz val="10"/>
        <rFont val="Arial"/>
        <family val="2"/>
      </rPr>
      <t xml:space="preserve">  ELECTRIC</t>
    </r>
  </si>
  <si>
    <r>
      <rPr>
        <b/>
        <sz val="10"/>
        <rFont val="Arial"/>
        <family val="2"/>
      </rPr>
      <t>E-2</t>
    </r>
    <r>
      <rPr>
        <sz val="10"/>
        <rFont val="Arial"/>
        <family val="2"/>
      </rPr>
      <t xml:space="preserve">  ELECTRIC</t>
    </r>
  </si>
  <si>
    <r>
      <rPr>
        <b/>
        <sz val="10"/>
        <rFont val="Arial"/>
        <family val="2"/>
      </rPr>
      <t>E-3</t>
    </r>
    <r>
      <rPr>
        <sz val="10"/>
        <rFont val="Arial"/>
        <family val="2"/>
      </rPr>
      <t xml:space="preserve">  ELECTRIC</t>
    </r>
  </si>
  <si>
    <r>
      <rPr>
        <b/>
        <sz val="10"/>
        <rFont val="Arial"/>
        <family val="2"/>
      </rPr>
      <t>E-4</t>
    </r>
    <r>
      <rPr>
        <sz val="10"/>
        <rFont val="Arial"/>
        <family val="2"/>
      </rPr>
      <t xml:space="preserve">  ELECTRIC</t>
    </r>
  </si>
  <si>
    <r>
      <rPr>
        <b/>
        <sz val="10"/>
        <rFont val="Arial"/>
        <family val="2"/>
      </rPr>
      <t>E-5</t>
    </r>
    <r>
      <rPr>
        <sz val="10"/>
        <rFont val="Arial"/>
        <family val="2"/>
      </rPr>
      <t xml:space="preserve">  ELECTRIC</t>
    </r>
  </si>
  <si>
    <r>
      <rPr>
        <b/>
        <sz val="10"/>
        <rFont val="Arial"/>
        <family val="2"/>
      </rPr>
      <t>E-6</t>
    </r>
    <r>
      <rPr>
        <sz val="10"/>
        <rFont val="Arial"/>
        <family val="2"/>
      </rPr>
      <t xml:space="preserve">  ELECTRIC</t>
    </r>
  </si>
  <si>
    <r>
      <rPr>
        <b/>
        <sz val="10"/>
        <rFont val="Arial"/>
        <family val="2"/>
      </rPr>
      <t>E-8</t>
    </r>
    <r>
      <rPr>
        <sz val="10"/>
        <rFont val="Arial"/>
        <family val="2"/>
      </rPr>
      <t xml:space="preserve">  ELECTRIC</t>
    </r>
  </si>
  <si>
    <r>
      <rPr>
        <b/>
        <sz val="10"/>
        <rFont val="Arial"/>
        <family val="2"/>
      </rPr>
      <t>E-9</t>
    </r>
    <r>
      <rPr>
        <sz val="10"/>
        <rFont val="Arial"/>
        <family val="2"/>
      </rPr>
      <t xml:space="preserve">  ELECTRIC</t>
    </r>
  </si>
  <si>
    <t>W-1  WATER</t>
  </si>
  <si>
    <r>
      <rPr>
        <b/>
        <sz val="10"/>
        <rFont val="Arial"/>
        <family val="2"/>
      </rPr>
      <t>A-1</t>
    </r>
    <r>
      <rPr>
        <sz val="10"/>
        <rFont val="Arial"/>
        <family val="2"/>
      </rPr>
      <t xml:space="preserve">  AIR</t>
    </r>
  </si>
  <si>
    <r>
      <rPr>
        <b/>
        <sz val="10"/>
        <rFont val="Arial"/>
        <family val="2"/>
      </rPr>
      <t>A-2</t>
    </r>
    <r>
      <rPr>
        <sz val="10"/>
        <rFont val="Arial"/>
        <family val="2"/>
      </rPr>
      <t xml:space="preserve">  AIR</t>
    </r>
  </si>
  <si>
    <r>
      <rPr>
        <b/>
        <sz val="10"/>
        <rFont val="Arial"/>
        <family val="2"/>
      </rPr>
      <t>C-2</t>
    </r>
    <r>
      <rPr>
        <sz val="10"/>
        <rFont val="Arial"/>
        <family val="2"/>
      </rPr>
      <t xml:space="preserve">  CHEMICAL</t>
    </r>
  </si>
  <si>
    <r>
      <rPr>
        <b/>
        <sz val="10"/>
        <rFont val="Arial"/>
        <family val="2"/>
      </rPr>
      <t>NG-1</t>
    </r>
    <r>
      <rPr>
        <sz val="10"/>
        <rFont val="Arial"/>
        <family val="2"/>
      </rPr>
      <t xml:space="preserve">  GAS</t>
    </r>
  </si>
  <si>
    <r>
      <rPr>
        <b/>
        <sz val="10"/>
        <rFont val="Arial"/>
        <family val="2"/>
      </rPr>
      <t>NG-2</t>
    </r>
    <r>
      <rPr>
        <sz val="10"/>
        <rFont val="Arial"/>
        <family val="2"/>
      </rPr>
      <t xml:space="preserve">  GAS</t>
    </r>
  </si>
  <si>
    <r>
      <rPr>
        <b/>
        <sz val="10"/>
        <rFont val="Arial"/>
        <family val="2"/>
      </rPr>
      <t>R-1</t>
    </r>
    <r>
      <rPr>
        <sz val="10"/>
        <rFont val="Arial"/>
        <family val="2"/>
      </rPr>
      <t xml:space="preserve">  RADIATION</t>
    </r>
  </si>
  <si>
    <r>
      <rPr>
        <b/>
        <sz val="10"/>
        <rFont val="Arial"/>
        <family val="2"/>
      </rPr>
      <t>R-2</t>
    </r>
    <r>
      <rPr>
        <sz val="10"/>
        <rFont val="Arial"/>
        <family val="2"/>
      </rPr>
      <t xml:space="preserve">  RADIATION</t>
    </r>
  </si>
  <si>
    <r>
      <rPr>
        <b/>
        <sz val="10"/>
        <rFont val="Arial"/>
        <family val="2"/>
      </rPr>
      <t>W-1</t>
    </r>
    <r>
      <rPr>
        <sz val="10"/>
        <rFont val="Arial"/>
        <family val="2"/>
      </rPr>
      <t xml:space="preserve">  WATER</t>
    </r>
  </si>
  <si>
    <r>
      <rPr>
        <b/>
        <sz val="10"/>
        <rFont val="Arial"/>
        <family val="2"/>
      </rPr>
      <t>W-2</t>
    </r>
    <r>
      <rPr>
        <sz val="10"/>
        <rFont val="Arial"/>
        <family val="2"/>
      </rPr>
      <t xml:space="preserve">  WATER</t>
    </r>
  </si>
  <si>
    <r>
      <rPr>
        <b/>
        <sz val="10"/>
        <rFont val="Arial"/>
        <family val="2"/>
      </rPr>
      <t>G-1</t>
    </r>
    <r>
      <rPr>
        <sz val="10"/>
        <rFont val="Arial"/>
        <family val="2"/>
      </rPr>
      <t xml:space="preserve">  GRAVITY</t>
    </r>
  </si>
  <si>
    <r>
      <rPr>
        <b/>
        <sz val="10"/>
        <rFont val="Arial"/>
        <family val="2"/>
      </rPr>
      <t>G-2</t>
    </r>
    <r>
      <rPr>
        <sz val="10"/>
        <rFont val="Arial"/>
        <family val="2"/>
      </rPr>
      <t xml:space="preserve">  GRAVITY</t>
    </r>
  </si>
  <si>
    <t>G-1  GRAVITY</t>
  </si>
  <si>
    <r>
      <rPr>
        <b/>
        <sz val="10"/>
        <rFont val="Arial"/>
        <family val="2"/>
      </rPr>
      <t>C-1</t>
    </r>
    <r>
      <rPr>
        <sz val="10"/>
        <rFont val="Arial"/>
        <family val="2"/>
      </rPr>
      <t xml:space="preserve">  CHEMICAL</t>
    </r>
  </si>
  <si>
    <t>LO1</t>
  </si>
  <si>
    <t>LO2</t>
  </si>
  <si>
    <t>LO3</t>
  </si>
  <si>
    <t>LO4</t>
  </si>
  <si>
    <t>E-1</t>
  </si>
  <si>
    <t>E-4</t>
  </si>
  <si>
    <t>E-5</t>
  </si>
  <si>
    <t>E-6</t>
  </si>
  <si>
    <t>E-7</t>
  </si>
  <si>
    <t>E-8</t>
  </si>
  <si>
    <t>E-9</t>
  </si>
  <si>
    <t>A-1</t>
  </si>
  <si>
    <t>G-1</t>
  </si>
  <si>
    <t>G-2</t>
  </si>
  <si>
    <t>C-1</t>
  </si>
  <si>
    <t>C-2</t>
  </si>
  <si>
    <t>H-1</t>
  </si>
  <si>
    <t>H-2</t>
  </si>
  <si>
    <t>NG-1</t>
  </si>
  <si>
    <t>NG-2</t>
  </si>
  <si>
    <t>R-1</t>
  </si>
  <si>
    <t>R-2</t>
  </si>
  <si>
    <t>M-1</t>
  </si>
  <si>
    <t>M-2</t>
  </si>
  <si>
    <t>W-1</t>
  </si>
  <si>
    <t>W-2</t>
  </si>
  <si>
    <r>
      <rPr>
        <b/>
        <sz val="10"/>
        <rFont val="Arial"/>
        <family val="2"/>
      </rPr>
      <t>M-1</t>
    </r>
    <r>
      <rPr>
        <sz val="10"/>
        <rFont val="Arial"/>
        <family val="2"/>
      </rPr>
      <t xml:space="preserve">  MECH</t>
    </r>
  </si>
  <si>
    <r>
      <rPr>
        <b/>
        <sz val="10"/>
        <rFont val="Arial"/>
        <family val="2"/>
      </rPr>
      <t>M-2</t>
    </r>
    <r>
      <rPr>
        <sz val="10"/>
        <rFont val="Arial"/>
        <family val="2"/>
      </rPr>
      <t xml:space="preserve">  MECH</t>
    </r>
  </si>
  <si>
    <t>2. Copy and Paste Equipment Schematic HERE !!!</t>
  </si>
  <si>
    <r>
      <t xml:space="preserve">4. Build Placard !!! </t>
    </r>
    <r>
      <rPr>
        <sz val="14"/>
        <color indexed="55"/>
        <rFont val="Arial"/>
        <family val="2"/>
      </rPr>
      <t>(using ICONS found BELOW)</t>
    </r>
  </si>
  <si>
    <t>3. Identify Energy Sources and Actions HERE !!!</t>
  </si>
  <si>
    <r>
      <rPr>
        <b/>
        <sz val="10"/>
        <rFont val="Arial"/>
        <family val="2"/>
      </rPr>
      <t>H-1</t>
    </r>
    <r>
      <rPr>
        <sz val="10"/>
        <rFont val="Arial"/>
        <family val="2"/>
      </rPr>
      <t xml:space="preserve">  HYDRLC</t>
    </r>
  </si>
  <si>
    <r>
      <rPr>
        <b/>
        <sz val="10"/>
        <rFont val="Arial"/>
        <family val="2"/>
      </rPr>
      <t>H-2</t>
    </r>
    <r>
      <rPr>
        <sz val="10"/>
        <rFont val="Arial"/>
        <family val="2"/>
      </rPr>
      <t xml:space="preserve">  HYDRLC</t>
    </r>
  </si>
  <si>
    <t>CL010E02 Cell1
Panel B</t>
  </si>
  <si>
    <t>CL010E01 Main Disconnect</t>
  </si>
  <si>
    <t>LO5</t>
  </si>
  <si>
    <t>LO6</t>
  </si>
  <si>
    <t>LO7</t>
  </si>
  <si>
    <t>LO8</t>
  </si>
  <si>
    <t>LO9</t>
  </si>
  <si>
    <t>LO10</t>
  </si>
  <si>
    <t>LO11</t>
  </si>
  <si>
    <t>LO12</t>
  </si>
  <si>
    <t>LO13</t>
  </si>
  <si>
    <t>LO14</t>
  </si>
  <si>
    <t>LO15</t>
  </si>
  <si>
    <t>LO16</t>
  </si>
  <si>
    <t>LO17</t>
  </si>
  <si>
    <t>LO18</t>
  </si>
  <si>
    <t>LO19</t>
  </si>
  <si>
    <t>LO20</t>
  </si>
  <si>
    <t>LO21</t>
  </si>
  <si>
    <t>LO22</t>
  </si>
  <si>
    <t>LO23</t>
  </si>
  <si>
    <t>LO24</t>
  </si>
  <si>
    <t>LO25</t>
  </si>
  <si>
    <t>SYMBOLS</t>
  </si>
  <si>
    <t>Delphi SHERPA</t>
  </si>
  <si>
    <t xml:space="preserve">Delphi Placard Template.xlsx  created by  </t>
  </si>
  <si>
    <t>H-1  HYDRLC</t>
  </si>
  <si>
    <t>S-1</t>
  </si>
  <si>
    <r>
      <rPr>
        <b/>
        <sz val="10"/>
        <rFont val="Arial"/>
        <family val="2"/>
      </rPr>
      <t>S-1</t>
    </r>
    <r>
      <rPr>
        <sz val="10"/>
        <rFont val="Arial"/>
        <family val="2"/>
      </rPr>
      <t xml:space="preserve">  STEAM</t>
    </r>
  </si>
  <si>
    <t>LO26</t>
  </si>
  <si>
    <t>Test 6</t>
  </si>
  <si>
    <t>Test 7</t>
  </si>
  <si>
    <t>Test 8</t>
  </si>
  <si>
    <t>Test 9</t>
  </si>
  <si>
    <t>Test 10</t>
  </si>
  <si>
    <t>Test 11</t>
  </si>
  <si>
    <t>Test 12</t>
  </si>
  <si>
    <t>Test 13</t>
  </si>
  <si>
    <t>Test 14</t>
  </si>
  <si>
    <t>Test 15</t>
  </si>
  <si>
    <t>Test 16</t>
  </si>
  <si>
    <t>Test 17</t>
  </si>
  <si>
    <t>Test 18</t>
  </si>
  <si>
    <t>Test 19</t>
  </si>
  <si>
    <t>Test 20</t>
  </si>
  <si>
    <t>Test 21</t>
  </si>
  <si>
    <t>Test 22</t>
  </si>
  <si>
    <t>Test 23</t>
  </si>
  <si>
    <t>Test 24</t>
  </si>
  <si>
    <t>Test 25</t>
  </si>
  <si>
    <t>Test 26</t>
  </si>
  <si>
    <t>FOR REPAIR OR REPLACEMENT, PLEASE CALL PLACARD OFFICE @ OR SAFETY DEPT @(insert phone)</t>
  </si>
  <si>
    <t>G1</t>
  </si>
  <si>
    <t>H2</t>
  </si>
  <si>
    <t>W3</t>
  </si>
  <si>
    <r>
      <t>1.</t>
    </r>
    <r>
      <rPr>
        <sz val="7"/>
        <rFont val="Times New Roman"/>
        <family val="1"/>
      </rPr>
      <t xml:space="preserve">      </t>
    </r>
    <r>
      <rPr>
        <sz val="12"/>
        <rFont val="Times New Roman"/>
        <family val="1"/>
      </rPr>
      <t>Click on #1 in this section you can type in your plant name and the equipment description or name</t>
    </r>
  </si>
  <si>
    <r>
      <t>2.</t>
    </r>
    <r>
      <rPr>
        <sz val="7"/>
        <rFont val="Times New Roman"/>
        <family val="1"/>
      </rPr>
      <t xml:space="preserve">      </t>
    </r>
    <r>
      <rPr>
        <sz val="12"/>
        <rFont val="Times New Roman"/>
        <family val="1"/>
      </rPr>
      <t>Next hit the tab key on your computer this will take you to the next section where you can insert the equipment location in the plant (bay #)</t>
    </r>
  </si>
  <si>
    <t xml:space="preserve"> SC  DELPHI DIESEL SYSTEMS ROMANIA  S.R.L.</t>
  </si>
  <si>
    <t>TOTAL LOCKOUT
POINTS IDENTIFIED</t>
  </si>
  <si>
    <t>Iasi Romania</t>
  </si>
  <si>
    <t>Location
K-12</t>
  </si>
  <si>
    <t>NUMAR TOTAL PUNCTE BLOCARE IDENTIFICATE</t>
  </si>
  <si>
    <t>Locatie
K-12</t>
  </si>
  <si>
    <t>OP432 - DOWELS INSERTION</t>
  </si>
  <si>
    <t>OP432 - INSERARE INELE DE GHIDARE</t>
  </si>
  <si>
    <t>Preasamblare corp pompa Linia 2</t>
  </si>
  <si>
    <t>INAINTE DE REPARATIA ACESTEI MASINA ANUNTA PERSONALUL AFERENT</t>
  </si>
  <si>
    <t>Sursa de energie</t>
  </si>
  <si>
    <t>Locatie</t>
  </si>
  <si>
    <t>Actiuni necesare</t>
  </si>
  <si>
    <t>Trebuie sa verifici</t>
  </si>
  <si>
    <t>E - 1</t>
  </si>
  <si>
    <t>E-1 
 Main Electrical Disconnect</t>
  </si>
  <si>
    <t>TURN DISCONNECT TO OFF POSITION AND LOCKOUT</t>
  </si>
  <si>
    <t>VERIFY POWER IS OFF BY MEASUREMENT OF ZERO VAC FOR PHASE TO PHASE AND PHASE TO GROUND. EQUIPMENT MUST NOT START OR POWER UP IN ANY WAY.</t>
  </si>
  <si>
    <t>E-1 
Intrerupator Electric principal</t>
  </si>
  <si>
    <t>ROTITI INTRERUPATORUL PE POZITIA INCHIS SI BLOCATI</t>
  </si>
  <si>
    <t>VERIFICA DACA ALIMENTAREA ESTE OPRITA PRIN MASURAREA TENSIUNII PENTRU 0 FAZA CU FAZA SI FAZA-IMPAMANTARE. ECHIPAMENTUL NU TREBUIE SA PORNEASCA IN NICI UN FEL</t>
  </si>
  <si>
    <t>A - 1</t>
  </si>
  <si>
    <t>A-1 
Compressed Air</t>
  </si>
  <si>
    <t>PULL SHUTOFF VALVE TO OFF POSITION AND LOCKOUT</t>
  </si>
  <si>
    <t>VERIFY AIR IS OFF BY CHECKING PRESSURE GAGE LOCATED IN FRONT OF THE STATION.</t>
  </si>
  <si>
    <t>AER</t>
  </si>
  <si>
    <t>A-1 
aer comprimat</t>
  </si>
  <si>
    <t>POZITIONATI VALVA DE INCHIDERE PE POZITIA INCHIS SI BLOCATI</t>
  </si>
  <si>
    <t>VERIFICA DACA AERUL ESTE OPRIT PRIN VERIFICAREA MANOMETRULUI POZITIONAT IN PARTEA DIN FATA A STATIEI</t>
  </si>
  <si>
    <t xml:space="preserve">   Approved by- H&amp;S:  Radu Bogdan_________________________</t>
  </si>
  <si>
    <t xml:space="preserve">       Approved by- ME: Petrut Condurat__________________</t>
  </si>
  <si>
    <t>Aprobat de - H&amp;S: Radu Bogdan________________________</t>
  </si>
  <si>
    <t>Aprobat de - ME: Petrut Condurat____________________</t>
  </si>
  <si>
    <t>(4) LOCKS REQUIRED FOR COMPLETE CONTROLLED ENERGY STATE.
NOTE: ADDITIONAL NON-LOCKABLE HAZARDOUS ENERGY LISTED ABOVE MAY
REQUIRE OTHER CONTROL DEVICES / METHODS.</t>
  </si>
  <si>
    <t>(4) DISPOZITIVE DE BLOCARE SUNT NECESARE PENTRU CONTROL COMPLET AL STARII ENERGIEI. NOTA: DISPOZITIVE ADITIONALE NEBLOCABILE PENTRU ENERGIA PERICULOASA MENTIONATE MAI SUS NECESITA ALTE DISPOZITIVE DE CONTROL/METODE</t>
  </si>
  <si>
    <t xml:space="preserve">
PLACARD ID
CWIP 710i</t>
  </si>
  <si>
    <t>12/04/2011
Page 1 of 1</t>
  </si>
  <si>
    <t>ID ETICHETA
CWIP 710i</t>
  </si>
  <si>
    <t>12/04/2011
PagIina 1 din 1</t>
  </si>
  <si>
    <t>FOR REPAIR OR REPLACEMENT, PLEASE CALL PLACARD OFFICE @ OR SAFETY @</t>
  </si>
  <si>
    <r>
      <t xml:space="preserve">IF LOCKOUT ENERGY CONTROL CANNOT BE
PERFORMED/VERIFIED - </t>
    </r>
    <r>
      <rPr>
        <b/>
        <sz val="14"/>
        <color indexed="10"/>
        <rFont val="Arial"/>
        <family val="2"/>
      </rPr>
      <t>STOP</t>
    </r>
    <r>
      <rPr>
        <b/>
        <sz val="14"/>
        <rFont val="Arial"/>
        <family val="2"/>
      </rPr>
      <t xml:space="preserve"> - NOTIFY YOUR SUPERVISOR</t>
    </r>
  </si>
  <si>
    <r>
      <t xml:space="preserve">DACA CONTROLUL BLOCARII ENERGIEI NU POATE FI FACUT/VERIFICAT - </t>
    </r>
    <r>
      <rPr>
        <b/>
        <sz val="14"/>
        <color indexed="10"/>
        <rFont val="Arial"/>
        <family val="2"/>
      </rPr>
      <t>STOP</t>
    </r>
    <r>
      <rPr>
        <b/>
        <sz val="14"/>
        <rFont val="Arial"/>
        <family val="2"/>
      </rPr>
      <t>- ANUNTA SUPERVISORUL</t>
    </r>
  </si>
  <si>
    <t xml:space="preserve">Lockout Placard Instructions for Suppliers </t>
  </si>
  <si>
    <t>Lockout Placard Instructions for Delphi Personnel</t>
  </si>
  <si>
    <r>
      <t>6.</t>
    </r>
    <r>
      <rPr>
        <sz val="7"/>
        <rFont val="Times New Roman"/>
        <family val="1"/>
      </rPr>
      <t xml:space="preserve">      </t>
    </r>
    <r>
      <rPr>
        <sz val="12"/>
        <rFont val="Times New Roman"/>
        <family val="1"/>
      </rPr>
      <t>Once all energy sources have been identified hit the tab key and this will take you to the next section where you can put in information related to your maintenance tracking system.</t>
    </r>
  </si>
  <si>
    <r>
      <t>7.</t>
    </r>
    <r>
      <rPr>
        <sz val="7"/>
        <rFont val="Times New Roman"/>
        <family val="1"/>
      </rPr>
      <t xml:space="preserve">      </t>
    </r>
    <r>
      <rPr>
        <sz val="12"/>
        <rFont val="Times New Roman"/>
        <family val="1"/>
      </rPr>
      <t>Hit the tab key, in this section you can insert any specific local plant requirements and contact numbers.</t>
    </r>
  </si>
  <si>
    <r>
      <rPr>
        <sz val="12"/>
        <rFont val="Times New Roman"/>
        <family val="1"/>
      </rPr>
      <t>4.</t>
    </r>
    <r>
      <rPr>
        <b/>
        <sz val="7"/>
        <rFont val="Times New Roman"/>
        <family val="1"/>
      </rPr>
      <t xml:space="preserve">      </t>
    </r>
    <r>
      <rPr>
        <sz val="12"/>
        <rFont val="Times New Roman"/>
        <family val="1"/>
      </rPr>
      <t>Once all these steps are completed save the template.</t>
    </r>
  </si>
  <si>
    <r>
      <t xml:space="preserve">2.   Once the equipment image has been posted on the placard, then grab the correct numbered label on the right hand side and pull it over onto the equipment drawing in the location where the energy source is.  The yellow star symbols are used to identify primary energy sources and should be placed next to the appropriate numbered label.  There are also symbols for STOP and NOTICE that can be used if needed. Lastly, use the PRELIMINARY DRAWING symbol upon completing the placard since additional work will need to be done at the receiving facility.                                                                                                                       </t>
    </r>
    <r>
      <rPr>
        <i/>
        <sz val="12"/>
        <rFont val="Times New Roman"/>
        <family val="1"/>
      </rPr>
      <t>Note:  When you paste a picture, drawing, or schematic in excel you have to right click on the image that was inserted and select bring to back then you will be able to grab and drop the energy control labels and any other labels/symbols from the right hand side.</t>
    </r>
  </si>
  <si>
    <r>
      <t>3.</t>
    </r>
    <r>
      <rPr>
        <sz val="7"/>
        <rFont val="Times New Roman"/>
        <family val="1"/>
      </rPr>
      <t xml:space="preserve">      </t>
    </r>
    <r>
      <rPr>
        <sz val="12"/>
        <rFont val="Times New Roman"/>
        <family val="1"/>
      </rPr>
      <t xml:space="preserve">Hit the tab key, this will take you to #2 where you can insert a picture or schematic of the equipment.   At the bottom right of this spreadsheet is a free software package that can be downloaded that will allow you to grab a picture or object from another file and insert it into the placard template. </t>
    </r>
  </si>
  <si>
    <t>3.   Once the picture/object/schematic has been inserted hit the tab key this will take you to section #3 of the template. In the first column using the dropdown box select the energy source. Next, tab to the next section where you can put in a description of what the energy source is. Hit tab to the next section which will allow you to insert the location of the energy source of the piece of equipment. Hit tab--this section is where you describe the action to be taken to lockout that energy source properly. Hit tab--this section is where you describe the action to be taken to verify that the previous action to lockout the energy source has been successful. Now you can continue to tab and add as many energy sources as you have with the appropriate action and verification steps included. As you can see on this first page there are a total of 5 energy sources allowed. If your piece of equipment has more than 5 sources you can move to page 2 (second tab on the bottom of the spreadsheet) and continue to add up to 21 more sources.</t>
  </si>
  <si>
    <r>
      <t xml:space="preserve">4.   Once the equipment image has been posted on the placard, then grab the correct numbered label on the right hand site and pull it over onto the equipment drawing in the location where the energy source is.  The yellow star symbols are used to identify primary energy sources and should be placed next to the appropriate numbered label.  Place the little person symbol in the location you would be when you are in front of this placard.  Place the arrow in the equipment image area (not obstructing the picture/drawing or labels) showing the north direction when you are in front of this placard.  There are also symbols for STOP and NOTICE that can be used if needed. Lastly, use the PRELIMINARY DRAWING symbol if this placard is being used as an intermediate to the final version.                                                                                                                                </t>
    </r>
    <r>
      <rPr>
        <i/>
        <sz val="12"/>
        <rFont val="Times New Roman"/>
        <family val="1"/>
      </rPr>
      <t>Note:  When you paste a picture, drawing, or schematic in excel you have to right click on the image that was inserted and select bring to back then you will be able to grab and drop the energy control labels and any other labels from the right hand side.</t>
    </r>
  </si>
  <si>
    <r>
      <t>5.</t>
    </r>
    <r>
      <rPr>
        <sz val="7"/>
        <rFont val="Times New Roman"/>
        <family val="1"/>
      </rPr>
      <t xml:space="preserve">      </t>
    </r>
    <r>
      <rPr>
        <sz val="12"/>
        <rFont val="Times New Roman"/>
        <family val="1"/>
      </rPr>
      <t>Once the picture/object/schematic has been inserted hit the tab key this will take you to section #3 of the template. In the first column using the dropdown box select the energy source. Next tab to the next section where you can put in a description of what the energy source is. Hit tab to the next section which will allow you to insert the location of the energy source of the piece of equipment. Hit tab--this section is where you describe the action to be taken to lockout that energy source properly. Hit tab--this section is where you describe the action to be taken to verify that the previous action to lockout the energy source has been successful.  Now you can continue to tab and add as many energy sources as you have with the appropriate action and verification steps included. As you can see on this first page there are a total of 5 energy sources allowed. If your piece of equipment has more than 5 sources you can move to page 2 (second tab on the bottom of the spreadsheet) and continue to add up to 21 more sources.</t>
    </r>
  </si>
  <si>
    <t xml:space="preserve">If the Supplier has completed steps 3, 4, &amp; 5 (confirm all these steps are complete and add the person symbol and directional arrow as indicated in step 4) then skip to step 6; otherwise, continue to step 3.   </t>
  </si>
  <si>
    <r>
      <rPr>
        <sz val="12"/>
        <rFont val="Times New Roman"/>
        <family val="1"/>
      </rPr>
      <t>9.</t>
    </r>
    <r>
      <rPr>
        <b/>
        <sz val="7"/>
        <rFont val="Times New Roman"/>
        <family val="1"/>
      </rPr>
      <t>    </t>
    </r>
    <r>
      <rPr>
        <sz val="12"/>
        <rFont val="Times New Roman"/>
        <family val="1"/>
      </rPr>
      <t>Once all these steps are completed save the template.</t>
    </r>
  </si>
  <si>
    <r>
      <rPr>
        <sz val="12"/>
        <rFont val="Times New Roman"/>
        <family val="1"/>
      </rPr>
      <t>10.</t>
    </r>
    <r>
      <rPr>
        <b/>
        <sz val="7"/>
        <rFont val="Times New Roman"/>
        <family val="1"/>
      </rPr>
      <t xml:space="preserve">    </t>
    </r>
    <r>
      <rPr>
        <sz val="12"/>
        <rFont val="Times New Roman"/>
        <family val="1"/>
      </rPr>
      <t xml:space="preserve">Now you are ready to print your placard; </t>
    </r>
    <r>
      <rPr>
        <b/>
        <sz val="12"/>
        <rFont val="Times New Roman"/>
        <family val="1"/>
      </rPr>
      <t xml:space="preserve">REMEMBER TO PRINT THE PLACARD ON A COLOR PRINTER (BLACK AND WHITE PLACARDS ARE NOT ACCEPTABLE) Also, when you are printing please use the tab at the bottom of the spreadsheet labeled “Lock Tags” to print out the tags that should be used on the equipment to locate the energy sources, again remember to print them on a color printer so that the appropriate color code for the sources is visible.  Before printing, view the tags that the system has created for you  and indicate only those page numbers for printing.  If this is not done you will end up printing all of the extra template tags. </t>
    </r>
  </si>
  <si>
    <t>8.   If the placard is complete and final, remove any Preliminary Drawing symbols, if present.</t>
  </si>
  <si>
    <r>
      <t xml:space="preserve">1.   Hit the tab key until you reach </t>
    </r>
    <r>
      <rPr>
        <b/>
        <i/>
        <u val="single"/>
        <sz val="12"/>
        <rFont val="Times New Roman"/>
        <family val="1"/>
      </rPr>
      <t xml:space="preserve">"#2. Copy and Paste Equipment Schematic HERE!!!"  </t>
    </r>
    <r>
      <rPr>
        <sz val="12"/>
        <rFont val="Times New Roman"/>
        <family val="1"/>
      </rPr>
      <t xml:space="preserve">This is the area where you can insert a picture or schematic of the equipment.  This picture or drawing can be from any source--Cad drawing, schematic, actual picture, drawing in an excel file, etc.
</t>
    </r>
    <r>
      <rPr>
        <i/>
        <sz val="12"/>
        <rFont val="Times New Roman"/>
        <family val="1"/>
      </rPr>
      <t xml:space="preserve">Note:  All sheets are Protected to allow simple navigation between required fields.  Protected sheets may in certain cases prevent pasting copied data.  Use the Review &gt; UnProtect Sheet if there are issues or error messages when pasting images to the document.  </t>
    </r>
  </si>
  <si>
    <t>DelphiLockoutPlacardTemplatev2.xlsx revised 1/14/2013 MCM</t>
  </si>
  <si>
    <t>ghsfgh</t>
  </si>
  <si>
    <t>E-3  ELECTRIC</t>
  </si>
  <si>
    <t>A-2  AIR</t>
  </si>
  <si>
    <t>Housing Preassembly
Line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</si>
</sst>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0">
    <font>
      <sz val="10"/>
      <name val="Arial"/>
      <family val="0"/>
    </font>
    <font>
      <sz val="11"/>
      <color indexed="8"/>
      <name val="Calibri"/>
      <family val="2"/>
    </font>
    <font>
      <sz val="8"/>
      <name val="Arial"/>
      <family val="2"/>
    </font>
    <font>
      <u val="single"/>
      <sz val="10"/>
      <color indexed="12"/>
      <name val="Arial"/>
      <family val="2"/>
    </font>
    <font>
      <b/>
      <sz val="9"/>
      <name val="Arial"/>
      <family val="2"/>
    </font>
    <font>
      <b/>
      <sz val="10"/>
      <name val="Arial"/>
      <family val="2"/>
    </font>
    <font>
      <b/>
      <sz val="14"/>
      <name val="Arial"/>
      <family val="2"/>
    </font>
    <font>
      <sz val="11"/>
      <name val="Arial"/>
      <family val="2"/>
    </font>
    <font>
      <b/>
      <sz val="12"/>
      <name val="Arial"/>
      <family val="2"/>
    </font>
    <font>
      <b/>
      <sz val="14"/>
      <color indexed="10"/>
      <name val="Arial"/>
      <family val="2"/>
    </font>
    <font>
      <b/>
      <sz val="14"/>
      <color indexed="9"/>
      <name val="Arial"/>
      <family val="2"/>
    </font>
    <font>
      <sz val="14"/>
      <color indexed="10"/>
      <name val="Arial"/>
      <family val="2"/>
    </font>
    <font>
      <b/>
      <sz val="36"/>
      <color indexed="10"/>
      <name val="Arial"/>
      <family val="2"/>
    </font>
    <font>
      <sz val="12"/>
      <color indexed="9"/>
      <name val="Arial"/>
      <family val="2"/>
    </font>
    <font>
      <u val="single"/>
      <sz val="14"/>
      <color indexed="12"/>
      <name val="Arial"/>
      <family val="2"/>
    </font>
    <font>
      <sz val="24"/>
      <color indexed="55"/>
      <name val="Arial"/>
      <family val="2"/>
    </font>
    <font>
      <sz val="14"/>
      <color indexed="55"/>
      <name val="Arial"/>
      <family val="2"/>
    </font>
    <font>
      <b/>
      <sz val="24"/>
      <color indexed="10"/>
      <name val="Arial"/>
      <family val="2"/>
    </font>
    <font>
      <b/>
      <sz val="26"/>
      <color indexed="8"/>
      <name val="Arial"/>
      <family val="2"/>
    </font>
    <font>
      <sz val="18"/>
      <color indexed="8"/>
      <name val="Arial"/>
      <family val="2"/>
    </font>
    <font>
      <sz val="10"/>
      <color indexed="22"/>
      <name val="Arial"/>
      <family val="2"/>
    </font>
    <font>
      <sz val="12"/>
      <name val="Arial"/>
      <family val="2"/>
    </font>
    <font>
      <sz val="16"/>
      <color indexed="23"/>
      <name val="Arial"/>
      <family val="2"/>
    </font>
    <font>
      <b/>
      <sz val="16"/>
      <color indexed="23"/>
      <name val="Arial"/>
      <family val="2"/>
    </font>
    <font>
      <sz val="14"/>
      <color indexed="23"/>
      <name val="Arial"/>
      <family val="2"/>
    </font>
    <font>
      <sz val="12"/>
      <name val="Times New Roman"/>
      <family val="1"/>
    </font>
    <font>
      <b/>
      <sz val="12"/>
      <name val="Times New Roman"/>
      <family val="1"/>
    </font>
    <font>
      <sz val="7"/>
      <name val="Times New Roman"/>
      <family val="1"/>
    </font>
    <font>
      <b/>
      <sz val="7"/>
      <name val="Times New Roman"/>
      <family val="1"/>
    </font>
    <font>
      <b/>
      <sz val="20"/>
      <name val="Arial"/>
      <family val="2"/>
    </font>
    <font>
      <b/>
      <sz val="30"/>
      <name val="Arial"/>
      <family val="2"/>
    </font>
    <font>
      <sz val="14"/>
      <name val="Arial"/>
      <family val="2"/>
    </font>
    <font>
      <sz val="18"/>
      <name val="Arial"/>
      <family val="2"/>
    </font>
    <font>
      <sz val="12"/>
      <color indexed="23"/>
      <name val="Arial"/>
      <family val="2"/>
    </font>
    <font>
      <b/>
      <sz val="12"/>
      <color indexed="23"/>
      <name val="Arial"/>
      <family val="2"/>
    </font>
    <font>
      <b/>
      <u val="single"/>
      <sz val="10"/>
      <name val="Arial"/>
      <family val="2"/>
    </font>
    <font>
      <b/>
      <u val="single"/>
      <sz val="12"/>
      <name val="Arial"/>
      <family val="2"/>
    </font>
    <font>
      <b/>
      <i/>
      <u val="single"/>
      <sz val="12"/>
      <name val="Times New Roman"/>
      <family val="1"/>
    </font>
    <font>
      <i/>
      <sz val="12"/>
      <name val="Times New Roman"/>
      <family val="1"/>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b/>
      <sz val="11"/>
      <color indexed="9"/>
      <name val="Arial"/>
      <family val="0"/>
    </font>
    <font>
      <b/>
      <sz val="11"/>
      <color indexed="12"/>
      <name val="Arial"/>
      <family val="0"/>
    </font>
    <font>
      <b/>
      <sz val="10"/>
      <color indexed="9"/>
      <name val="Arial"/>
      <family val="0"/>
    </font>
    <font>
      <b/>
      <sz val="20"/>
      <color indexed="8"/>
      <name val="Calibri"/>
      <family val="0"/>
    </font>
    <font>
      <b/>
      <sz val="8"/>
      <color indexed="8"/>
      <name val="Arial"/>
      <family val="0"/>
    </font>
    <font>
      <b/>
      <sz val="8"/>
      <color indexed="9"/>
      <name val="Arial"/>
      <family val="0"/>
    </font>
    <font>
      <b/>
      <sz val="16"/>
      <color indexed="8"/>
      <name val="Calibri"/>
      <family val="0"/>
    </font>
    <font>
      <b/>
      <i/>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sz val="10"/>
      <color theme="0" tint="-0.04997999966144562"/>
      <name val="Arial"/>
      <family val="2"/>
    </font>
    <font>
      <sz val="16"/>
      <color theme="1" tint="0.49998000264167786"/>
      <name val="Arial"/>
      <family val="2"/>
    </font>
    <font>
      <sz val="14"/>
      <color theme="1" tint="0.49998000264167786"/>
      <name val="Arial"/>
      <family val="2"/>
    </font>
    <font>
      <sz val="24"/>
      <color theme="0" tint="-0.3499799966812134"/>
      <name val="Arial"/>
      <family val="2"/>
    </font>
    <font>
      <b/>
      <sz val="16"/>
      <color theme="1" tint="0.49998000264167786"/>
      <name val="Arial"/>
      <family val="2"/>
    </font>
    <font>
      <b/>
      <sz val="24"/>
      <color rgb="FFFF0000"/>
      <name val="Arial"/>
      <family val="2"/>
    </font>
    <font>
      <b/>
      <sz val="36"/>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indexed="9"/>
        <bgColor indexed="64"/>
      </patternFill>
    </fill>
    <fill>
      <patternFill patternType="solid">
        <fgColor rgb="FFFFC000"/>
        <bgColor indexed="64"/>
      </patternFill>
    </fill>
    <fill>
      <patternFill patternType="solid">
        <fgColor rgb="FFFF0000"/>
        <bgColor indexed="64"/>
      </patternFill>
    </fill>
    <fill>
      <patternFill patternType="solid">
        <fgColor indexed="52"/>
        <bgColor indexed="64"/>
      </patternFill>
    </fill>
    <fill>
      <patternFill patternType="solid">
        <fgColor indexed="30"/>
        <bgColor indexed="64"/>
      </patternFill>
    </fill>
    <fill>
      <patternFill patternType="solid">
        <fgColor indexed="5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ck">
        <color rgb="FF7030A0"/>
      </left>
      <right style="thick">
        <color rgb="FF7030A0"/>
      </right>
      <top/>
      <bottom/>
    </border>
    <border>
      <left style="thick">
        <color rgb="FF7030A0"/>
      </left>
      <right style="thick">
        <color rgb="FF7030A0"/>
      </right>
      <top/>
      <bottom style="thick">
        <color rgb="FF7030A0"/>
      </bottom>
    </border>
    <border>
      <left style="thick">
        <color rgb="FF7030A0"/>
      </left>
      <right style="thick">
        <color rgb="FF7030A0"/>
      </right>
      <top style="thick">
        <color rgb="FF7030A0"/>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21">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82" fillId="33" borderId="0" xfId="0" applyFont="1" applyFill="1" applyAlignment="1" applyProtection="1">
      <alignment vertical="center" textRotation="90"/>
      <protection/>
    </xf>
    <xf numFmtId="0" fontId="7" fillId="34" borderId="10" xfId="0" applyFont="1" applyFill="1" applyBorder="1" applyAlignment="1" applyProtection="1">
      <alignment vertical="center" wrapText="1"/>
      <protection locked="0"/>
    </xf>
    <xf numFmtId="0" fontId="0" fillId="0" borderId="0" xfId="0" applyFont="1" applyAlignment="1">
      <alignment/>
    </xf>
    <xf numFmtId="0" fontId="0" fillId="35" borderId="0" xfId="0" applyFont="1" applyFill="1" applyAlignment="1">
      <alignment/>
    </xf>
    <xf numFmtId="0" fontId="0" fillId="0" borderId="0" xfId="0" applyFont="1" applyFill="1" applyAlignment="1">
      <alignment/>
    </xf>
    <xf numFmtId="0" fontId="7" fillId="34" borderId="11" xfId="0" applyFont="1" applyFill="1" applyBorder="1" applyAlignment="1" applyProtection="1">
      <alignment vertical="center" wrapText="1"/>
      <protection locked="0"/>
    </xf>
    <xf numFmtId="0" fontId="83" fillId="33" borderId="0" xfId="0" applyFont="1" applyFill="1" applyAlignment="1" applyProtection="1">
      <alignment horizontal="center"/>
      <protection/>
    </xf>
    <xf numFmtId="0" fontId="0" fillId="34" borderId="12" xfId="0" applyFont="1" applyFill="1" applyBorder="1" applyAlignment="1" applyProtection="1">
      <alignment/>
      <protection/>
    </xf>
    <xf numFmtId="0" fontId="0" fillId="34" borderId="13" xfId="0" applyFont="1" applyFill="1" applyBorder="1" applyAlignment="1" applyProtection="1">
      <alignment/>
      <protection/>
    </xf>
    <xf numFmtId="0" fontId="7" fillId="34" borderId="12" xfId="0" applyFont="1" applyFill="1" applyBorder="1" applyAlignment="1" applyProtection="1">
      <alignment horizontal="center" vertical="center"/>
      <protection/>
    </xf>
    <xf numFmtId="0" fontId="7" fillId="34" borderId="14" xfId="0" applyFont="1" applyFill="1" applyBorder="1" applyAlignment="1" applyProtection="1">
      <alignment horizontal="center" vertical="center"/>
      <protection/>
    </xf>
    <xf numFmtId="0" fontId="3" fillId="0" borderId="0" xfId="52" applyAlignment="1" applyProtection="1">
      <alignment/>
      <protection/>
    </xf>
    <xf numFmtId="0" fontId="84" fillId="33" borderId="0" xfId="0" applyFont="1" applyFill="1" applyAlignment="1" applyProtection="1">
      <alignment horizontal="center" vertical="center"/>
      <protection/>
    </xf>
    <xf numFmtId="0" fontId="85" fillId="33" borderId="0" xfId="0" applyFont="1" applyFill="1" applyAlignment="1" applyProtection="1">
      <alignment horizontal="center" vertical="center"/>
      <protection/>
    </xf>
    <xf numFmtId="0" fontId="0" fillId="0" borderId="0" xfId="0" applyBorder="1" applyAlignment="1">
      <alignment/>
    </xf>
    <xf numFmtId="0" fontId="25"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0" fillId="0" borderId="0" xfId="0" applyAlignment="1">
      <alignment wrapText="1"/>
    </xf>
    <xf numFmtId="0" fontId="31" fillId="36" borderId="15" xfId="56" applyFont="1" applyFill="1" applyBorder="1">
      <alignment/>
      <protection/>
    </xf>
    <xf numFmtId="0" fontId="31" fillId="36" borderId="16" xfId="56" applyFont="1" applyFill="1" applyBorder="1">
      <alignment/>
      <protection/>
    </xf>
    <xf numFmtId="0" fontId="0" fillId="0" borderId="15" xfId="58" applyBorder="1">
      <alignment/>
      <protection/>
    </xf>
    <xf numFmtId="0" fontId="0" fillId="0" borderId="16" xfId="58" applyBorder="1">
      <alignment/>
      <protection/>
    </xf>
    <xf numFmtId="0" fontId="0" fillId="0" borderId="17" xfId="58" applyBorder="1">
      <alignment/>
      <protection/>
    </xf>
    <xf numFmtId="0" fontId="0" fillId="0" borderId="18" xfId="58" applyBorder="1">
      <alignment/>
      <protection/>
    </xf>
    <xf numFmtId="0" fontId="0" fillId="0" borderId="0" xfId="58" applyBorder="1">
      <alignment/>
      <protection/>
    </xf>
    <xf numFmtId="0" fontId="0" fillId="0" borderId="19" xfId="58" applyBorder="1">
      <alignment/>
      <protection/>
    </xf>
    <xf numFmtId="0" fontId="0" fillId="0" borderId="0" xfId="56" applyBorder="1">
      <alignment/>
      <protection/>
    </xf>
    <xf numFmtId="0" fontId="31" fillId="0" borderId="0" xfId="56" applyFont="1" applyBorder="1" applyAlignment="1">
      <alignment horizontal="center" vertical="center"/>
      <protection/>
    </xf>
    <xf numFmtId="0" fontId="31" fillId="0" borderId="0" xfId="56" applyFont="1" applyBorder="1">
      <alignment/>
      <protection/>
    </xf>
    <xf numFmtId="0" fontId="0" fillId="0" borderId="20" xfId="58" applyBorder="1">
      <alignment/>
      <protection/>
    </xf>
    <xf numFmtId="0" fontId="0" fillId="0" borderId="21" xfId="56" applyBorder="1">
      <alignment/>
      <protection/>
    </xf>
    <xf numFmtId="0" fontId="0" fillId="0" borderId="21" xfId="58" applyBorder="1">
      <alignment/>
      <protection/>
    </xf>
    <xf numFmtId="0" fontId="0" fillId="0" borderId="22" xfId="58" applyBorder="1">
      <alignment/>
      <protection/>
    </xf>
    <xf numFmtId="0" fontId="31" fillId="37" borderId="0" xfId="56" applyFont="1" applyFill="1" applyBorder="1" applyAlignment="1">
      <alignment horizontal="center" vertical="center"/>
      <protection/>
    </xf>
    <xf numFmtId="0" fontId="0" fillId="0" borderId="23" xfId="58" applyBorder="1">
      <alignment/>
      <protection/>
    </xf>
    <xf numFmtId="0" fontId="0" fillId="0" borderId="0" xfId="0" applyFont="1" applyAlignment="1">
      <alignment wrapText="1"/>
    </xf>
    <xf numFmtId="0" fontId="35" fillId="0" borderId="0" xfId="0" applyFont="1" applyAlignment="1">
      <alignment horizontal="center" wrapText="1"/>
    </xf>
    <xf numFmtId="0" fontId="36" fillId="0" borderId="0" xfId="0" applyFont="1" applyAlignment="1">
      <alignment horizontal="center" wrapText="1"/>
    </xf>
    <xf numFmtId="0" fontId="36" fillId="0" borderId="0" xfId="0" applyFont="1" applyAlignment="1">
      <alignment horizontal="center" vertical="center" wrapText="1"/>
    </xf>
    <xf numFmtId="0" fontId="26" fillId="38" borderId="0" xfId="0" applyFont="1" applyFill="1" applyAlignment="1">
      <alignment horizontal="center" vertical="center" wrapText="1"/>
    </xf>
    <xf numFmtId="0" fontId="25" fillId="0" borderId="0" xfId="0" applyFont="1" applyAlignment="1">
      <alignment wrapText="1"/>
    </xf>
    <xf numFmtId="0" fontId="25" fillId="0" borderId="0" xfId="0" applyFont="1" applyAlignment="1">
      <alignment vertical="top" wrapText="1"/>
    </xf>
    <xf numFmtId="0" fontId="39" fillId="0" borderId="0" xfId="0" applyFont="1" applyAlignment="1">
      <alignment horizontal="right" wrapText="1"/>
    </xf>
    <xf numFmtId="0" fontId="86" fillId="33" borderId="0" xfId="0" applyFont="1" applyFill="1" applyAlignment="1" applyProtection="1">
      <alignment horizontal="center" vertical="center" wrapText="1"/>
      <protection/>
    </xf>
    <xf numFmtId="0" fontId="87" fillId="34" borderId="15" xfId="0" applyFont="1" applyFill="1" applyBorder="1" applyAlignment="1" applyProtection="1">
      <alignment horizontal="center" vertical="center" wrapText="1"/>
      <protection locked="0"/>
    </xf>
    <xf numFmtId="0" fontId="87" fillId="34" borderId="16" xfId="0" applyFont="1" applyFill="1" applyBorder="1" applyAlignment="1" applyProtection="1">
      <alignment horizontal="center" vertical="center" wrapText="1"/>
      <protection locked="0"/>
    </xf>
    <xf numFmtId="0" fontId="87" fillId="34" borderId="17"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34" borderId="25" xfId="0" applyFont="1" applyFill="1" applyBorder="1" applyAlignment="1" applyProtection="1">
      <alignment horizontal="center" vertical="center" wrapText="1"/>
      <protection locked="0"/>
    </xf>
    <xf numFmtId="0" fontId="7" fillId="34" borderId="26" xfId="0" applyFont="1" applyFill="1" applyBorder="1" applyAlignment="1" applyProtection="1">
      <alignment horizontal="center" vertical="center" wrapText="1"/>
      <protection locked="0"/>
    </xf>
    <xf numFmtId="0" fontId="7" fillId="34" borderId="27" xfId="0" applyFont="1" applyFill="1" applyBorder="1" applyAlignment="1" applyProtection="1">
      <alignment horizontal="center" vertical="center" wrapText="1"/>
      <protection locked="0"/>
    </xf>
    <xf numFmtId="0" fontId="86" fillId="34" borderId="15" xfId="0" applyFont="1" applyFill="1" applyBorder="1" applyAlignment="1" applyProtection="1">
      <alignment horizontal="center" vertical="top"/>
      <protection locked="0"/>
    </xf>
    <xf numFmtId="0" fontId="86" fillId="34" borderId="16" xfId="0" applyFont="1" applyFill="1" applyBorder="1" applyAlignment="1" applyProtection="1">
      <alignment horizontal="center" vertical="top"/>
      <protection locked="0"/>
    </xf>
    <xf numFmtId="0" fontId="86" fillId="34" borderId="17" xfId="0" applyFont="1" applyFill="1" applyBorder="1" applyAlignment="1" applyProtection="1">
      <alignment horizontal="center" vertical="top"/>
      <protection locked="0"/>
    </xf>
    <xf numFmtId="0" fontId="5" fillId="34" borderId="15" xfId="0" applyFont="1" applyFill="1" applyBorder="1" applyAlignment="1" applyProtection="1">
      <alignment horizontal="center" wrapText="1"/>
      <protection locked="0"/>
    </xf>
    <xf numFmtId="0" fontId="5" fillId="34" borderId="17" xfId="0" applyFont="1" applyFill="1" applyBorder="1" applyAlignment="1" applyProtection="1">
      <alignment horizontal="center" wrapText="1"/>
      <protection locked="0"/>
    </xf>
    <xf numFmtId="0" fontId="8" fillId="34" borderId="20" xfId="0" applyFont="1" applyFill="1" applyBorder="1" applyAlignment="1" applyProtection="1">
      <alignment horizontal="center" vertical="center" wrapText="1"/>
      <protection locked="0"/>
    </xf>
    <xf numFmtId="0" fontId="8" fillId="34" borderId="22" xfId="0"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wrapText="1"/>
      <protection/>
    </xf>
    <xf numFmtId="0" fontId="5" fillId="33" borderId="16" xfId="0" applyFont="1" applyFill="1" applyBorder="1" applyAlignment="1" applyProtection="1">
      <alignment horizontal="center" wrapText="1"/>
      <protection/>
    </xf>
    <xf numFmtId="0" fontId="5" fillId="33" borderId="17" xfId="0" applyFont="1" applyFill="1" applyBorder="1" applyAlignment="1" applyProtection="1">
      <alignment horizontal="center" wrapText="1"/>
      <protection/>
    </xf>
    <xf numFmtId="0" fontId="88" fillId="33" borderId="20" xfId="0" applyFont="1" applyFill="1" applyBorder="1" applyAlignment="1" applyProtection="1">
      <alignment horizontal="center"/>
      <protection/>
    </xf>
    <xf numFmtId="0" fontId="88" fillId="33" borderId="21" xfId="0" applyFont="1" applyFill="1" applyBorder="1" applyAlignment="1" applyProtection="1">
      <alignment horizontal="center"/>
      <protection/>
    </xf>
    <xf numFmtId="0" fontId="88" fillId="33" borderId="22" xfId="0" applyFont="1" applyFill="1" applyBorder="1" applyAlignment="1" applyProtection="1">
      <alignment horizontal="center"/>
      <protection/>
    </xf>
    <xf numFmtId="0" fontId="86" fillId="34" borderId="20" xfId="0" applyFont="1" applyFill="1" applyBorder="1" applyAlignment="1" applyProtection="1">
      <alignment horizontal="center" vertical="top"/>
      <protection locked="0"/>
    </xf>
    <xf numFmtId="0" fontId="86" fillId="34" borderId="21" xfId="0" applyFont="1" applyFill="1" applyBorder="1" applyAlignment="1" applyProtection="1">
      <alignment horizontal="center" vertical="top"/>
      <protection locked="0"/>
    </xf>
    <xf numFmtId="0" fontId="86" fillId="34" borderId="22" xfId="0" applyFont="1" applyFill="1" applyBorder="1" applyAlignment="1" applyProtection="1">
      <alignment horizontal="center" vertical="top"/>
      <protection locked="0"/>
    </xf>
    <xf numFmtId="0" fontId="86" fillId="34" borderId="0" xfId="0" applyFont="1" applyFill="1" applyAlignment="1" applyProtection="1">
      <alignment horizontal="center" vertical="center"/>
      <protection locked="0"/>
    </xf>
    <xf numFmtId="0" fontId="86" fillId="33" borderId="0" xfId="0" applyFont="1" applyFill="1" applyAlignment="1" applyProtection="1">
      <alignment horizontal="center" vertical="center"/>
      <protection locked="0"/>
    </xf>
    <xf numFmtId="0" fontId="86" fillId="33" borderId="21" xfId="0" applyFont="1" applyFill="1" applyBorder="1" applyAlignment="1" applyProtection="1">
      <alignment horizontal="center" vertical="center"/>
      <protection locked="0"/>
    </xf>
    <xf numFmtId="0" fontId="87" fillId="34" borderId="25" xfId="0" applyFont="1" applyFill="1" applyBorder="1" applyAlignment="1" applyProtection="1">
      <alignment horizontal="center" vertical="center" wrapText="1"/>
      <protection locked="0"/>
    </xf>
    <xf numFmtId="0" fontId="87" fillId="34" borderId="26" xfId="0" applyFont="1" applyFill="1" applyBorder="1" applyAlignment="1" applyProtection="1">
      <alignment horizontal="center" vertical="center" wrapText="1"/>
      <protection locked="0"/>
    </xf>
    <xf numFmtId="0" fontId="87" fillId="34" borderId="27" xfId="0" applyFont="1" applyFill="1" applyBorder="1" applyAlignment="1" applyProtection="1">
      <alignment horizontal="center" vertical="center" wrapText="1"/>
      <protection locked="0"/>
    </xf>
    <xf numFmtId="0" fontId="14" fillId="33" borderId="0" xfId="52" applyFont="1" applyFill="1" applyAlignment="1" applyProtection="1">
      <alignment horizontal="center" vertical="center"/>
      <protection locked="0"/>
    </xf>
    <xf numFmtId="0" fontId="82" fillId="33" borderId="0" xfId="0" applyFont="1" applyFill="1" applyAlignment="1" applyProtection="1">
      <alignment horizontal="center" vertical="center" textRotation="90"/>
      <protection/>
    </xf>
    <xf numFmtId="0" fontId="9" fillId="33" borderId="0"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locked="0"/>
    </xf>
    <xf numFmtId="0" fontId="4" fillId="34" borderId="23" xfId="0" applyFont="1" applyFill="1" applyBorder="1" applyAlignment="1" applyProtection="1">
      <alignment horizontal="center" vertical="center" wrapText="1"/>
      <protection locked="0"/>
    </xf>
    <xf numFmtId="0" fontId="4" fillId="34" borderId="24" xfId="0" applyFont="1" applyFill="1" applyBorder="1" applyAlignment="1" applyProtection="1">
      <alignment horizontal="center" vertical="center" wrapText="1"/>
      <protection locked="0"/>
    </xf>
    <xf numFmtId="0" fontId="0" fillId="33" borderId="20" xfId="0" applyFont="1" applyFill="1" applyBorder="1" applyAlignment="1" applyProtection="1">
      <alignment horizontal="center"/>
      <protection locked="0"/>
    </xf>
    <xf numFmtId="0" fontId="0" fillId="33" borderId="21" xfId="0" applyFont="1" applyFill="1" applyBorder="1" applyAlignment="1" applyProtection="1">
      <alignment horizontal="center"/>
      <protection locked="0"/>
    </xf>
    <xf numFmtId="0" fontId="0" fillId="33" borderId="22" xfId="0" applyFont="1" applyFill="1" applyBorder="1" applyAlignment="1" applyProtection="1">
      <alignment horizontal="center"/>
      <protection locked="0"/>
    </xf>
    <xf numFmtId="0" fontId="89" fillId="33" borderId="10" xfId="0" applyFont="1" applyFill="1" applyBorder="1" applyAlignment="1" applyProtection="1">
      <alignment horizontal="center" vertical="center"/>
      <protection/>
    </xf>
    <xf numFmtId="0" fontId="89" fillId="33" borderId="23" xfId="0" applyFont="1" applyFill="1" applyBorder="1" applyAlignment="1" applyProtection="1">
      <alignment horizontal="center" vertical="center"/>
      <protection/>
    </xf>
    <xf numFmtId="0" fontId="89" fillId="33" borderId="24" xfId="0" applyFont="1" applyFill="1" applyBorder="1" applyAlignment="1" applyProtection="1">
      <alignment horizontal="center" vertical="center"/>
      <protection/>
    </xf>
    <xf numFmtId="0" fontId="10" fillId="39" borderId="10"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4" xfId="0" applyFont="1" applyFill="1" applyBorder="1" applyAlignment="1" applyProtection="1">
      <alignment horizontal="center" vertical="center" wrapText="1"/>
      <protection/>
    </xf>
    <xf numFmtId="0" fontId="21" fillId="33" borderId="18" xfId="0" applyFont="1" applyFill="1" applyBorder="1" applyAlignment="1" applyProtection="1">
      <alignment horizontal="center" vertical="center" wrapText="1"/>
      <protection/>
    </xf>
    <xf numFmtId="0" fontId="21" fillId="33" borderId="19" xfId="0" applyFont="1" applyFill="1" applyBorder="1" applyAlignment="1" applyProtection="1">
      <alignment horizontal="center" vertical="center" wrapText="1"/>
      <protection/>
    </xf>
    <xf numFmtId="0" fontId="21" fillId="33" borderId="20" xfId="0" applyFont="1" applyFill="1" applyBorder="1" applyAlignment="1" applyProtection="1">
      <alignment horizontal="center" vertical="center" wrapText="1"/>
      <protection/>
    </xf>
    <xf numFmtId="0" fontId="21" fillId="33" borderId="22" xfId="0" applyFont="1" applyFill="1" applyBorder="1" applyAlignment="1" applyProtection="1">
      <alignment horizontal="center" vertical="center" wrapText="1"/>
      <protection/>
    </xf>
    <xf numFmtId="14" fontId="21" fillId="33" borderId="15" xfId="0" applyNumberFormat="1" applyFont="1" applyFill="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0" fillId="33" borderId="16" xfId="0" applyFont="1" applyFill="1" applyBorder="1" applyAlignment="1" applyProtection="1">
      <alignment horizontal="right"/>
      <protection/>
    </xf>
    <xf numFmtId="0" fontId="3" fillId="33" borderId="16" xfId="52" applyFill="1" applyBorder="1" applyAlignment="1" applyProtection="1">
      <alignment horizontal="left"/>
      <protection/>
    </xf>
    <xf numFmtId="0" fontId="5" fillId="33" borderId="11" xfId="0" applyFont="1" applyFill="1" applyBorder="1" applyAlignment="1" applyProtection="1">
      <alignment horizontal="center" wrapText="1"/>
      <protection/>
    </xf>
    <xf numFmtId="0" fontId="86" fillId="33" borderId="15" xfId="0" applyFont="1" applyFill="1" applyBorder="1" applyAlignment="1" applyProtection="1">
      <alignment horizontal="center" vertical="top"/>
      <protection/>
    </xf>
    <xf numFmtId="0" fontId="86" fillId="33" borderId="16" xfId="0" applyFont="1" applyFill="1" applyBorder="1" applyAlignment="1" applyProtection="1">
      <alignment horizontal="center" vertical="top"/>
      <protection/>
    </xf>
    <xf numFmtId="0" fontId="86" fillId="33" borderId="17" xfId="0" applyFont="1" applyFill="1" applyBorder="1" applyAlignment="1" applyProtection="1">
      <alignment horizontal="center" vertical="top"/>
      <protection/>
    </xf>
    <xf numFmtId="0" fontId="86" fillId="33" borderId="18" xfId="0" applyFont="1" applyFill="1" applyBorder="1" applyAlignment="1" applyProtection="1">
      <alignment horizontal="center" vertical="top"/>
      <protection/>
    </xf>
    <xf numFmtId="0" fontId="86" fillId="33" borderId="0" xfId="0" applyFont="1" applyFill="1" applyBorder="1" applyAlignment="1" applyProtection="1">
      <alignment horizontal="center" vertical="top"/>
      <protection/>
    </xf>
    <xf numFmtId="0" fontId="86" fillId="33" borderId="19" xfId="0" applyFont="1" applyFill="1" applyBorder="1" applyAlignment="1" applyProtection="1">
      <alignment horizontal="center" vertical="top"/>
      <protection/>
    </xf>
    <xf numFmtId="0" fontId="86" fillId="33" borderId="20" xfId="0" applyFont="1" applyFill="1" applyBorder="1" applyAlignment="1" applyProtection="1">
      <alignment horizontal="center" vertical="top"/>
      <protection/>
    </xf>
    <xf numFmtId="0" fontId="86" fillId="33" borderId="21" xfId="0" applyFont="1" applyFill="1" applyBorder="1" applyAlignment="1" applyProtection="1">
      <alignment horizontal="center" vertical="top"/>
      <protection/>
    </xf>
    <xf numFmtId="0" fontId="86" fillId="33" borderId="22" xfId="0" applyFont="1" applyFill="1" applyBorder="1" applyAlignment="1" applyProtection="1">
      <alignment horizontal="center" vertical="top"/>
      <protection/>
    </xf>
    <xf numFmtId="0" fontId="88" fillId="33" borderId="11" xfId="0" applyFont="1" applyFill="1" applyBorder="1" applyAlignment="1" applyProtection="1">
      <alignment horizontal="center"/>
      <protection/>
    </xf>
    <xf numFmtId="0" fontId="8" fillId="33" borderId="11"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center" vertical="center" wrapText="1"/>
      <protection locked="0"/>
    </xf>
    <xf numFmtId="0" fontId="6" fillId="34" borderId="17"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center" vertical="center" wrapText="1"/>
      <protection locked="0"/>
    </xf>
    <xf numFmtId="0" fontId="6" fillId="34" borderId="26" xfId="0" applyFont="1" applyFill="1" applyBorder="1" applyAlignment="1" applyProtection="1">
      <alignment horizontal="center" vertical="center" wrapText="1"/>
      <protection locked="0"/>
    </xf>
    <xf numFmtId="0" fontId="6" fillId="34" borderId="27"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protection/>
    </xf>
    <xf numFmtId="0" fontId="0" fillId="33" borderId="21" xfId="0" applyFont="1" applyFill="1" applyBorder="1" applyAlignment="1" applyProtection="1">
      <alignment horizontal="center"/>
      <protection/>
    </xf>
    <xf numFmtId="0" fontId="0" fillId="33" borderId="22" xfId="0" applyFont="1" applyFill="1" applyBorder="1" applyAlignment="1" applyProtection="1">
      <alignment horizontal="center"/>
      <protection/>
    </xf>
    <xf numFmtId="0" fontId="18" fillId="40" borderId="28" xfId="0" applyFont="1" applyFill="1" applyBorder="1" applyAlignment="1">
      <alignment horizontal="center" vertical="center" wrapText="1" shrinkToFit="1"/>
    </xf>
    <xf numFmtId="0" fontId="18" fillId="40" borderId="29" xfId="0" applyFont="1" applyFill="1" applyBorder="1" applyAlignment="1">
      <alignment horizontal="center" vertical="center" wrapText="1" shrinkToFit="1"/>
    </xf>
    <xf numFmtId="0" fontId="18" fillId="40" borderId="30" xfId="0" applyFont="1" applyFill="1" applyBorder="1" applyAlignment="1">
      <alignment horizontal="center" vertical="center" wrapText="1" shrinkToFit="1"/>
    </xf>
    <xf numFmtId="0" fontId="19" fillId="40" borderId="31" xfId="0" applyFont="1" applyFill="1" applyBorder="1" applyAlignment="1">
      <alignment horizontal="center" vertical="center" wrapText="1" shrinkToFit="1"/>
    </xf>
    <xf numFmtId="0" fontId="19" fillId="40" borderId="32" xfId="0" applyFont="1" applyFill="1" applyBorder="1" applyAlignment="1">
      <alignment horizontal="center" vertical="center" wrapText="1" shrinkToFit="1"/>
    </xf>
    <xf numFmtId="0" fontId="19" fillId="40" borderId="33" xfId="0" applyFont="1" applyFill="1" applyBorder="1" applyAlignment="1">
      <alignment horizontal="center" vertical="center" wrapText="1" shrinkToFit="1"/>
    </xf>
    <xf numFmtId="0" fontId="34" fillId="0" borderId="16" xfId="57" applyFont="1" applyBorder="1" applyAlignment="1">
      <alignment horizontal="right"/>
      <protection/>
    </xf>
    <xf numFmtId="0" fontId="33" fillId="0" borderId="16" xfId="57" applyFont="1" applyBorder="1" applyAlignment="1">
      <alignment horizontal="right"/>
      <protection/>
    </xf>
    <xf numFmtId="0" fontId="31" fillId="37" borderId="15" xfId="56" applyFont="1" applyFill="1" applyBorder="1" applyAlignment="1">
      <alignment horizontal="center" vertical="center" wrapText="1"/>
      <protection/>
    </xf>
    <xf numFmtId="0" fontId="31" fillId="37" borderId="16" xfId="56" applyFont="1" applyFill="1" applyBorder="1" applyAlignment="1">
      <alignment horizontal="center" vertical="center" wrapText="1"/>
      <protection/>
    </xf>
    <xf numFmtId="0" fontId="31" fillId="37" borderId="17" xfId="56" applyFont="1" applyFill="1" applyBorder="1" applyAlignment="1">
      <alignment horizontal="center" vertical="center" wrapText="1"/>
      <protection/>
    </xf>
    <xf numFmtId="0" fontId="31" fillId="37" borderId="18" xfId="56" applyFont="1" applyFill="1" applyBorder="1" applyAlignment="1">
      <alignment horizontal="center" vertical="center" wrapText="1"/>
      <protection/>
    </xf>
    <xf numFmtId="0" fontId="31" fillId="37" borderId="0" xfId="56" applyFont="1" applyFill="1" applyBorder="1" applyAlignment="1">
      <alignment horizontal="center" vertical="center" wrapText="1"/>
      <protection/>
    </xf>
    <xf numFmtId="0" fontId="31" fillId="37" borderId="19" xfId="56" applyFont="1" applyFill="1" applyBorder="1" applyAlignment="1">
      <alignment horizontal="center" vertical="center" wrapText="1"/>
      <protection/>
    </xf>
    <xf numFmtId="0" fontId="0" fillId="0" borderId="18" xfId="58" applyBorder="1" applyAlignment="1">
      <alignment vertical="center"/>
      <protection/>
    </xf>
    <xf numFmtId="0" fontId="6" fillId="41" borderId="15" xfId="56" applyFont="1" applyFill="1" applyBorder="1" applyAlignment="1">
      <alignment horizontal="center" vertical="center"/>
      <protection/>
    </xf>
    <xf numFmtId="0" fontId="6" fillId="41" borderId="17" xfId="56" applyFont="1" applyFill="1" applyBorder="1" applyAlignment="1">
      <alignment horizontal="center" vertical="center"/>
      <protection/>
    </xf>
    <xf numFmtId="0" fontId="6" fillId="41" borderId="20" xfId="56" applyFont="1" applyFill="1" applyBorder="1" applyAlignment="1">
      <alignment horizontal="center" vertical="center"/>
      <protection/>
    </xf>
    <xf numFmtId="0" fontId="6" fillId="41" borderId="22" xfId="56" applyFont="1" applyFill="1" applyBorder="1" applyAlignment="1">
      <alignment horizontal="center" vertical="center"/>
      <protection/>
    </xf>
    <xf numFmtId="0" fontId="6" fillId="37" borderId="15" xfId="56" applyFont="1" applyFill="1" applyBorder="1" applyAlignment="1">
      <alignment horizontal="center" vertical="center"/>
      <protection/>
    </xf>
    <xf numFmtId="0" fontId="6" fillId="37" borderId="18" xfId="56" applyFont="1" applyFill="1" applyBorder="1" applyAlignment="1">
      <alignment horizontal="center" vertical="center"/>
      <protection/>
    </xf>
    <xf numFmtId="0" fontId="31" fillId="37" borderId="18" xfId="56" applyFont="1" applyFill="1" applyBorder="1" applyAlignment="1">
      <alignment horizontal="center" vertical="center"/>
      <protection/>
    </xf>
    <xf numFmtId="0" fontId="6" fillId="42" borderId="15" xfId="56" applyFont="1" applyFill="1" applyBorder="1" applyAlignment="1">
      <alignment horizontal="center" vertical="center"/>
      <protection/>
    </xf>
    <xf numFmtId="0" fontId="6" fillId="42" borderId="17" xfId="56" applyFont="1" applyFill="1" applyBorder="1" applyAlignment="1">
      <alignment horizontal="center" vertical="center"/>
      <protection/>
    </xf>
    <xf numFmtId="0" fontId="6" fillId="42" borderId="20" xfId="56" applyFont="1" applyFill="1" applyBorder="1" applyAlignment="1">
      <alignment horizontal="center" vertical="center"/>
      <protection/>
    </xf>
    <xf numFmtId="0" fontId="6" fillId="42" borderId="22" xfId="56" applyFont="1" applyFill="1" applyBorder="1" applyAlignment="1">
      <alignment horizontal="center" vertical="center"/>
      <protection/>
    </xf>
    <xf numFmtId="0" fontId="6" fillId="0" borderId="18" xfId="56" applyFont="1" applyBorder="1" applyAlignment="1">
      <alignment horizontal="center" vertical="center"/>
      <protection/>
    </xf>
    <xf numFmtId="0" fontId="31" fillId="37" borderId="10" xfId="56" applyFont="1" applyFill="1" applyBorder="1" applyAlignment="1">
      <alignment horizontal="center" vertical="center" wrapText="1"/>
      <protection/>
    </xf>
    <xf numFmtId="0" fontId="31" fillId="37" borderId="24" xfId="56" applyFont="1" applyFill="1" applyBorder="1" applyAlignment="1">
      <alignment horizontal="center" vertical="center" wrapText="1"/>
      <protection/>
    </xf>
    <xf numFmtId="0" fontId="29" fillId="0" borderId="15" xfId="56" applyFont="1" applyBorder="1" applyAlignment="1">
      <alignment horizontal="center" vertical="center" wrapText="1"/>
      <protection/>
    </xf>
    <xf numFmtId="0" fontId="29" fillId="0" borderId="16" xfId="56" applyFont="1" applyBorder="1" applyAlignment="1">
      <alignment horizontal="center" vertical="center" wrapText="1"/>
      <protection/>
    </xf>
    <xf numFmtId="0" fontId="6" fillId="37" borderId="25" xfId="56" applyFont="1" applyFill="1" applyBorder="1" applyAlignment="1">
      <alignment horizontal="center" vertical="center" wrapText="1"/>
      <protection/>
    </xf>
    <xf numFmtId="0" fontId="6" fillId="37" borderId="27" xfId="56" applyFont="1" applyFill="1" applyBorder="1" applyAlignment="1">
      <alignment horizontal="center" vertical="center"/>
      <protection/>
    </xf>
    <xf numFmtId="0" fontId="5" fillId="0" borderId="16" xfId="56" applyFont="1" applyBorder="1" applyAlignment="1">
      <alignment horizontal="center"/>
      <protection/>
    </xf>
    <xf numFmtId="0" fontId="31" fillId="42" borderId="25" xfId="56" applyFont="1" applyFill="1" applyBorder="1" applyAlignment="1">
      <alignment horizontal="center" vertical="center" wrapText="1"/>
      <protection/>
    </xf>
    <xf numFmtId="0" fontId="31" fillId="0" borderId="27" xfId="56" applyFont="1" applyBorder="1" applyAlignment="1">
      <alignment horizontal="center" vertical="center"/>
      <protection/>
    </xf>
    <xf numFmtId="0" fontId="6" fillId="0" borderId="25" xfId="56" applyFont="1" applyBorder="1" applyAlignment="1">
      <alignment horizontal="center" vertical="center" wrapText="1"/>
      <protection/>
    </xf>
    <xf numFmtId="0" fontId="6" fillId="0" borderId="26" xfId="56" applyFont="1" applyBorder="1" applyAlignment="1">
      <alignment horizontal="center" vertical="center" wrapText="1"/>
      <protection/>
    </xf>
    <xf numFmtId="0" fontId="6" fillId="0" borderId="27" xfId="56" applyFont="1" applyBorder="1" applyAlignment="1">
      <alignment horizontal="center" vertical="center" wrapText="1"/>
      <protection/>
    </xf>
    <xf numFmtId="0" fontId="9" fillId="0" borderId="26" xfId="56" applyFont="1" applyBorder="1" applyAlignment="1">
      <alignment horizontal="center" vertical="center" wrapText="1"/>
      <protection/>
    </xf>
    <xf numFmtId="0" fontId="6" fillId="0" borderId="15" xfId="56" applyFont="1" applyBorder="1" applyAlignment="1">
      <alignment horizontal="center" vertical="center" wrapText="1"/>
      <protection/>
    </xf>
    <xf numFmtId="0" fontId="6" fillId="0" borderId="17" xfId="56" applyFont="1" applyBorder="1" applyAlignment="1">
      <alignment horizontal="center" vertical="center" wrapText="1"/>
      <protection/>
    </xf>
    <xf numFmtId="0" fontId="6" fillId="37" borderId="10" xfId="56" applyFont="1" applyFill="1" applyBorder="1" applyAlignment="1">
      <alignment horizontal="center" vertical="center"/>
      <protection/>
    </xf>
    <xf numFmtId="0" fontId="6" fillId="37" borderId="24" xfId="56" applyFont="1" applyFill="1" applyBorder="1" applyAlignment="1">
      <alignment horizontal="center" vertical="center"/>
      <protection/>
    </xf>
    <xf numFmtId="0" fontId="31" fillId="0" borderId="15" xfId="56" applyFont="1" applyBorder="1" applyAlignment="1">
      <alignment horizontal="center" vertical="center" wrapText="1"/>
      <protection/>
    </xf>
    <xf numFmtId="0" fontId="31" fillId="0" borderId="18" xfId="56" applyFont="1" applyBorder="1" applyAlignment="1">
      <alignment horizontal="center" vertical="center" wrapText="1"/>
      <protection/>
    </xf>
    <xf numFmtId="0" fontId="6" fillId="0" borderId="10" xfId="56" applyFont="1" applyBorder="1" applyAlignment="1">
      <alignment horizontal="center" vertical="center"/>
      <protection/>
    </xf>
    <xf numFmtId="0" fontId="6" fillId="0" borderId="24" xfId="56" applyFont="1" applyBorder="1" applyAlignment="1">
      <alignment horizontal="center" vertical="center"/>
      <protection/>
    </xf>
    <xf numFmtId="0" fontId="6" fillId="0" borderId="15" xfId="56" applyFont="1" applyBorder="1" applyAlignment="1">
      <alignment horizontal="center" vertical="center"/>
      <protection/>
    </xf>
    <xf numFmtId="0" fontId="6" fillId="0" borderId="16" xfId="56" applyFont="1" applyBorder="1" applyAlignment="1">
      <alignment horizontal="center" vertical="center"/>
      <protection/>
    </xf>
    <xf numFmtId="0" fontId="6" fillId="0" borderId="17" xfId="56" applyFont="1" applyBorder="1" applyAlignment="1">
      <alignment horizontal="center" vertical="center"/>
      <protection/>
    </xf>
    <xf numFmtId="0" fontId="6" fillId="0" borderId="20" xfId="56" applyFont="1" applyBorder="1" applyAlignment="1">
      <alignment horizontal="center" vertical="center"/>
      <protection/>
    </xf>
    <xf numFmtId="0" fontId="6" fillId="0" borderId="21" xfId="56" applyFont="1" applyBorder="1" applyAlignment="1">
      <alignment horizontal="center" vertical="center"/>
      <protection/>
    </xf>
    <xf numFmtId="0" fontId="6" fillId="0" borderId="22" xfId="56" applyFont="1" applyBorder="1" applyAlignment="1">
      <alignment horizontal="center" vertical="center"/>
      <protection/>
    </xf>
    <xf numFmtId="0" fontId="31" fillId="0" borderId="16" xfId="56" applyFont="1" applyBorder="1" applyAlignment="1">
      <alignment horizontal="center" vertical="center" wrapText="1"/>
      <protection/>
    </xf>
    <xf numFmtId="0" fontId="31" fillId="0" borderId="17" xfId="56" applyFont="1" applyBorder="1" applyAlignment="1">
      <alignment horizontal="center" vertical="center" wrapText="1"/>
      <protection/>
    </xf>
    <xf numFmtId="0" fontId="31" fillId="0" borderId="0" xfId="56" applyFont="1" applyBorder="1" applyAlignment="1">
      <alignment horizontal="center" vertical="center" wrapText="1"/>
      <protection/>
    </xf>
    <xf numFmtId="0" fontId="31" fillId="0" borderId="19" xfId="56" applyFont="1" applyBorder="1" applyAlignment="1">
      <alignment horizontal="center" vertical="center" wrapText="1"/>
      <protection/>
    </xf>
    <xf numFmtId="0" fontId="5" fillId="0" borderId="15" xfId="56" applyFont="1" applyBorder="1" applyAlignment="1">
      <alignment horizontal="center" vertical="center" wrapText="1"/>
      <protection/>
    </xf>
    <xf numFmtId="0" fontId="5" fillId="0" borderId="16" xfId="56" applyFont="1" applyBorder="1" applyAlignment="1">
      <alignment horizontal="center" vertical="center" wrapText="1"/>
      <protection/>
    </xf>
    <xf numFmtId="0" fontId="30" fillId="0" borderId="15" xfId="56" applyFont="1" applyBorder="1" applyAlignment="1">
      <alignment horizontal="center" vertical="center" wrapText="1"/>
      <protection/>
    </xf>
    <xf numFmtId="0" fontId="30" fillId="0" borderId="16" xfId="56" applyFont="1" applyBorder="1" applyAlignment="1">
      <alignment horizontal="center" vertical="center" wrapText="1"/>
      <protection/>
    </xf>
    <xf numFmtId="0" fontId="9" fillId="0" borderId="25" xfId="56" applyFont="1" applyBorder="1" applyAlignment="1">
      <alignment horizontal="center" vertical="center"/>
      <protection/>
    </xf>
    <xf numFmtId="0" fontId="65" fillId="0" borderId="26" xfId="57" applyBorder="1">
      <alignment/>
      <protection/>
    </xf>
    <xf numFmtId="0" fontId="65" fillId="0" borderId="27" xfId="57" applyBorder="1">
      <alignment/>
      <protection/>
    </xf>
    <xf numFmtId="0" fontId="10" fillId="36" borderId="20" xfId="56" applyFont="1" applyFill="1" applyBorder="1" applyAlignment="1">
      <alignment horizontal="center" vertical="center" wrapText="1"/>
      <protection/>
    </xf>
    <xf numFmtId="0" fontId="10" fillId="36" borderId="21" xfId="56" applyFont="1" applyFill="1" applyBorder="1" applyAlignment="1">
      <alignment horizontal="center" vertical="center" wrapText="1"/>
      <protection/>
    </xf>
    <xf numFmtId="0" fontId="10" fillId="36" borderId="22" xfId="56" applyFont="1" applyFill="1" applyBorder="1" applyAlignment="1">
      <alignment horizontal="center" vertical="center" wrapText="1"/>
      <protection/>
    </xf>
    <xf numFmtId="0" fontId="32" fillId="0" borderId="15" xfId="56" applyFont="1" applyBorder="1" applyAlignment="1">
      <alignment horizontal="left"/>
      <protection/>
    </xf>
    <xf numFmtId="0" fontId="32" fillId="0" borderId="16" xfId="56" applyFont="1" applyBorder="1" applyAlignment="1">
      <alignment horizontal="left"/>
      <protection/>
    </xf>
    <xf numFmtId="0" fontId="32" fillId="0" borderId="26" xfId="56" applyFont="1" applyBorder="1" applyAlignment="1">
      <alignment horizontal="left"/>
      <protection/>
    </xf>
    <xf numFmtId="0" fontId="32" fillId="0" borderId="27" xfId="56" applyFont="1" applyBorder="1" applyAlignment="1">
      <alignment horizontal="left"/>
      <protection/>
    </xf>
    <xf numFmtId="0" fontId="10" fillId="36" borderId="16" xfId="56" applyFont="1" applyFill="1" applyBorder="1" applyAlignment="1">
      <alignment horizontal="center" vertical="center" wrapText="1"/>
      <protection/>
    </xf>
    <xf numFmtId="0" fontId="10" fillId="36" borderId="16" xfId="56" applyFont="1" applyFill="1" applyBorder="1" applyAlignment="1">
      <alignment horizontal="center" vertical="center"/>
      <protection/>
    </xf>
    <xf numFmtId="0" fontId="10" fillId="36" borderId="17" xfId="56" applyFont="1" applyFill="1" applyBorder="1" applyAlignment="1">
      <alignment horizontal="center" vertical="center"/>
      <protection/>
    </xf>
    <xf numFmtId="0" fontId="5" fillId="37" borderId="25" xfId="56" applyFont="1" applyFill="1" applyBorder="1" applyAlignment="1">
      <alignment horizontal="center" vertical="center" wrapText="1"/>
      <protection/>
    </xf>
    <xf numFmtId="0" fontId="5" fillId="37" borderId="26" xfId="56" applyFont="1" applyFill="1" applyBorder="1" applyAlignment="1">
      <alignment horizontal="center" vertical="center" wrapText="1"/>
      <protection/>
    </xf>
    <xf numFmtId="0" fontId="5" fillId="37" borderId="27" xfId="56" applyFont="1" applyFill="1" applyBorder="1" applyAlignment="1">
      <alignment horizontal="center" vertical="center" wrapText="1"/>
      <protection/>
    </xf>
    <xf numFmtId="0" fontId="9" fillId="37" borderId="25" xfId="56" applyFont="1" applyFill="1" applyBorder="1" applyAlignment="1">
      <alignment horizontal="center" vertical="center"/>
      <protection/>
    </xf>
    <xf numFmtId="0" fontId="9" fillId="37" borderId="26" xfId="56" applyFont="1" applyFill="1" applyBorder="1" applyAlignment="1">
      <alignment horizontal="center" vertical="center"/>
      <protection/>
    </xf>
    <xf numFmtId="0" fontId="9" fillId="37" borderId="27" xfId="56" applyFont="1" applyFill="1" applyBorder="1" applyAlignment="1">
      <alignment horizontal="center" vertical="center"/>
      <protection/>
    </xf>
    <xf numFmtId="0" fontId="6" fillId="37" borderId="16" xfId="56" applyFont="1" applyFill="1" applyBorder="1" applyAlignment="1">
      <alignment horizontal="center" vertical="center"/>
      <protection/>
    </xf>
    <xf numFmtId="0" fontId="6" fillId="37" borderId="17" xfId="56" applyFont="1" applyFill="1" applyBorder="1" applyAlignment="1">
      <alignment horizontal="center" vertical="center"/>
      <protection/>
    </xf>
    <xf numFmtId="0" fontId="6" fillId="37" borderId="20" xfId="56" applyFont="1" applyFill="1" applyBorder="1" applyAlignment="1">
      <alignment horizontal="center" vertical="center"/>
      <protection/>
    </xf>
    <xf numFmtId="0" fontId="6" fillId="37" borderId="21" xfId="56" applyFont="1" applyFill="1" applyBorder="1" applyAlignment="1">
      <alignment horizontal="center" vertical="center"/>
      <protection/>
    </xf>
    <xf numFmtId="0" fontId="6" fillId="37" borderId="22" xfId="56" applyFont="1" applyFill="1" applyBorder="1" applyAlignment="1">
      <alignment horizontal="center" vertical="center"/>
      <protection/>
    </xf>
    <xf numFmtId="0" fontId="31" fillId="0" borderId="18" xfId="56" applyFont="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_e-Plac 2.0" xfId="58"/>
    <cellStyle name="Note" xfId="59"/>
    <cellStyle name="Output" xfId="60"/>
    <cellStyle name="Percent" xfId="61"/>
    <cellStyle name="Title" xfId="62"/>
    <cellStyle name="Total" xfId="63"/>
    <cellStyle name="Warning Text" xfId="64"/>
  </cellStyles>
  <dxfs count="540">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ont>
        <color auto="1"/>
      </font>
      <fill>
        <patternFill>
          <bgColor theme="0" tint="-0.3499799966812134"/>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rgb="FFA50021"/>
        </patternFill>
      </fill>
    </dxf>
    <dxf>
      <fill>
        <patternFill>
          <bgColor rgb="FFFF33CC"/>
        </patternFill>
      </fill>
    </dxf>
    <dxf>
      <font>
        <color theme="0"/>
      </font>
      <fill>
        <patternFill>
          <bgColor rgb="FF990099"/>
        </patternFill>
      </fill>
    </dxf>
    <dxf>
      <fill>
        <patternFill>
          <bgColor rgb="FFFFCC99"/>
        </patternFill>
      </fill>
    </dxf>
    <dxf>
      <font>
        <color rgb="FF0000FF"/>
      </font>
      <fill>
        <patternFill>
          <bgColor theme="0"/>
        </patternFill>
      </fill>
    </dxf>
    <dxf>
      <fill>
        <patternFill>
          <bgColor rgb="FFFF9900"/>
        </patternFill>
      </fill>
    </dxf>
    <dxf>
      <fill>
        <patternFill>
          <bgColor theme="0" tint="-0.3499799966812134"/>
        </patternFill>
      </fill>
    </dxf>
    <dxf>
      <font>
        <color theme="0"/>
      </font>
      <fill>
        <patternFill>
          <bgColor rgb="FF3399FF"/>
        </patternFill>
      </fill>
    </dxf>
    <dxf>
      <font>
        <color theme="0"/>
      </font>
      <fill>
        <patternFill>
          <bgColor theme="1"/>
        </patternFill>
      </fill>
    </dxf>
    <dxf>
      <fill>
        <patternFill>
          <bgColor rgb="FFFFFF00"/>
        </patternFill>
      </fill>
    </dxf>
    <dxf>
      <font>
        <color theme="0"/>
      </font>
      <fill>
        <patternFill>
          <bgColor theme="5" tint="-0.24993999302387238"/>
        </patternFill>
      </fill>
    </dxf>
    <dxf>
      <font>
        <color theme="0"/>
      </font>
      <fill>
        <patternFill>
          <bgColor rgb="FFFF66FF"/>
        </patternFill>
      </fill>
    </dxf>
    <dxf>
      <font>
        <color theme="0"/>
      </font>
      <fill>
        <patternFill>
          <bgColor rgb="FF800080"/>
        </patternFill>
      </fill>
    </dxf>
    <dxf>
      <fill>
        <patternFill>
          <bgColor theme="9" tint="0.3999499976634979"/>
        </patternFill>
      </fill>
    </dxf>
    <dxf>
      <font>
        <color rgb="FF0000FF"/>
      </font>
      <fill>
        <patternFill>
          <bgColor theme="0"/>
        </patternFill>
      </fill>
    </dxf>
    <dxf>
      <font>
        <color theme="1"/>
      </font>
      <fill>
        <patternFill>
          <bgColor rgb="FFFF9900"/>
        </patternFill>
      </fill>
    </dxf>
    <dxf>
      <font>
        <color auto="1"/>
      </font>
      <fill>
        <patternFill>
          <bgColor theme="0" tint="-0.3499799966812134"/>
        </patternFill>
      </fill>
    </dxf>
    <dxf>
      <font>
        <color theme="0"/>
      </font>
      <fill>
        <patternFill>
          <bgColor rgb="FF3399FF"/>
        </patternFill>
      </fill>
    </dxf>
    <dxf>
      <font>
        <color theme="0"/>
      </font>
      <fill>
        <patternFill>
          <bgColor theme="1"/>
        </patternFill>
      </fill>
    </dxf>
    <dxf>
      <font>
        <color theme="1"/>
      </font>
      <fill>
        <patternFill>
          <bgColor rgb="FFFFFF00"/>
        </patternFill>
      </fill>
    </dxf>
    <dxf>
      <font>
        <color theme="0"/>
      </font>
      <fill>
        <patternFill>
          <bgColor theme="5" tint="-0.24993999302387238"/>
        </patternFill>
      </fill>
    </dxf>
    <dxf>
      <font>
        <color theme="0"/>
      </font>
      <fill>
        <patternFill>
          <bgColor rgb="FFFF66FF"/>
        </patternFill>
      </fill>
    </dxf>
    <dxf>
      <font>
        <color theme="0"/>
      </font>
      <fill>
        <patternFill>
          <bgColor rgb="FF800080"/>
        </patternFill>
      </fill>
    </dxf>
    <dxf>
      <font>
        <color auto="1"/>
      </font>
      <fill>
        <patternFill>
          <bgColor theme="9" tint="0.3999499976634979"/>
        </patternFill>
      </fill>
    </dxf>
    <dxf>
      <font>
        <color rgb="FF0000FF"/>
      </font>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54</xdr:row>
      <xdr:rowOff>104775</xdr:rowOff>
    </xdr:from>
    <xdr:to>
      <xdr:col>0</xdr:col>
      <xdr:colOff>600075</xdr:colOff>
      <xdr:row>57</xdr:row>
      <xdr:rowOff>85725</xdr:rowOff>
    </xdr:to>
    <xdr:pic>
      <xdr:nvPicPr>
        <xdr:cNvPr id="1" name="Picture 88"/>
        <xdr:cNvPicPr preferRelativeResize="1">
          <a:picLocks noChangeAspect="1"/>
        </xdr:cNvPicPr>
      </xdr:nvPicPr>
      <xdr:blipFill>
        <a:blip r:embed="rId1"/>
        <a:stretch>
          <a:fillRect/>
        </a:stretch>
      </xdr:blipFill>
      <xdr:spPr>
        <a:xfrm>
          <a:off x="0" y="13039725"/>
          <a:ext cx="600075" cy="609600"/>
        </a:xfrm>
        <a:prstGeom prst="rect">
          <a:avLst/>
        </a:prstGeom>
        <a:noFill/>
        <a:ln w="9525" cmpd="sng">
          <a:noFill/>
        </a:ln>
      </xdr:spPr>
    </xdr:pic>
    <xdr:clientData/>
  </xdr:twoCellAnchor>
  <xdr:twoCellAnchor>
    <xdr:from>
      <xdr:col>0</xdr:col>
      <xdr:colOff>114300</xdr:colOff>
      <xdr:row>0</xdr:row>
      <xdr:rowOff>66675</xdr:rowOff>
    </xdr:from>
    <xdr:to>
      <xdr:col>3</xdr:col>
      <xdr:colOff>9525</xdr:colOff>
      <xdr:row>0</xdr:row>
      <xdr:rowOff>209550</xdr:rowOff>
    </xdr:to>
    <xdr:pic>
      <xdr:nvPicPr>
        <xdr:cNvPr id="2" name="Picture 2"/>
        <xdr:cNvPicPr preferRelativeResize="1">
          <a:picLocks noChangeAspect="1"/>
        </xdr:cNvPicPr>
      </xdr:nvPicPr>
      <xdr:blipFill>
        <a:blip r:embed="rId2"/>
        <a:stretch>
          <a:fillRect/>
        </a:stretch>
      </xdr:blipFill>
      <xdr:spPr>
        <a:xfrm>
          <a:off x="114300" y="66675"/>
          <a:ext cx="1371600" cy="142875"/>
        </a:xfrm>
        <a:prstGeom prst="rect">
          <a:avLst/>
        </a:prstGeom>
        <a:noFill/>
        <a:ln w="9525" cmpd="sng">
          <a:noFill/>
        </a:ln>
      </xdr:spPr>
    </xdr:pic>
    <xdr:clientData/>
  </xdr:twoCellAnchor>
  <xdr:oneCellAnchor>
    <xdr:from>
      <xdr:col>12</xdr:col>
      <xdr:colOff>104775</xdr:colOff>
      <xdr:row>5</xdr:row>
      <xdr:rowOff>76200</xdr:rowOff>
    </xdr:from>
    <xdr:ext cx="771525" cy="400050"/>
    <xdr:sp>
      <xdr:nvSpPr>
        <xdr:cNvPr id="3" name="Rectangle 9"/>
        <xdr:cNvSpPr>
          <a:spLocks/>
        </xdr:cNvSpPr>
      </xdr:nvSpPr>
      <xdr:spPr>
        <a:xfrm>
          <a:off x="11039475" y="1619250"/>
          <a:ext cx="771525" cy="40005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E-1</a:t>
          </a:r>
        </a:p>
      </xdr:txBody>
    </xdr:sp>
    <xdr:clientData fLocksWithSheet="0"/>
  </xdr:oneCellAnchor>
  <xdr:oneCellAnchor>
    <xdr:from>
      <xdr:col>12</xdr:col>
      <xdr:colOff>923925</xdr:colOff>
      <xdr:row>5</xdr:row>
      <xdr:rowOff>76200</xdr:rowOff>
    </xdr:from>
    <xdr:ext cx="771525" cy="400050"/>
    <xdr:sp>
      <xdr:nvSpPr>
        <xdr:cNvPr id="4" name="Rectangle 10"/>
        <xdr:cNvSpPr>
          <a:spLocks/>
        </xdr:cNvSpPr>
      </xdr:nvSpPr>
      <xdr:spPr>
        <a:xfrm>
          <a:off x="11858625" y="1619250"/>
          <a:ext cx="771525" cy="40005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E-2</a:t>
          </a:r>
        </a:p>
      </xdr:txBody>
    </xdr:sp>
    <xdr:clientData fLocksWithSheet="0"/>
  </xdr:oneCellAnchor>
  <xdr:oneCellAnchor>
    <xdr:from>
      <xdr:col>12</xdr:col>
      <xdr:colOff>1762125</xdr:colOff>
      <xdr:row>5</xdr:row>
      <xdr:rowOff>76200</xdr:rowOff>
    </xdr:from>
    <xdr:ext cx="771525" cy="400050"/>
    <xdr:sp>
      <xdr:nvSpPr>
        <xdr:cNvPr id="5" name="Rectangle 10"/>
        <xdr:cNvSpPr>
          <a:spLocks/>
        </xdr:cNvSpPr>
      </xdr:nvSpPr>
      <xdr:spPr>
        <a:xfrm>
          <a:off x="12696825" y="1619250"/>
          <a:ext cx="771525" cy="40005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E-3</a:t>
          </a:r>
        </a:p>
      </xdr:txBody>
    </xdr:sp>
    <xdr:clientData fLocksWithSheet="0"/>
  </xdr:oneCellAnchor>
  <xdr:oneCellAnchor>
    <xdr:from>
      <xdr:col>12</xdr:col>
      <xdr:colOff>85725</xdr:colOff>
      <xdr:row>7</xdr:row>
      <xdr:rowOff>161925</xdr:rowOff>
    </xdr:from>
    <xdr:ext cx="771525" cy="390525"/>
    <xdr:sp>
      <xdr:nvSpPr>
        <xdr:cNvPr id="6" name="Rectangle 10"/>
        <xdr:cNvSpPr>
          <a:spLocks/>
        </xdr:cNvSpPr>
      </xdr:nvSpPr>
      <xdr:spPr>
        <a:xfrm>
          <a:off x="11020425" y="2105025"/>
          <a:ext cx="771525" cy="390525"/>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E-4</a:t>
          </a:r>
        </a:p>
      </xdr:txBody>
    </xdr:sp>
    <xdr:clientData fLocksWithSheet="0"/>
  </xdr:oneCellAnchor>
  <xdr:oneCellAnchor>
    <xdr:from>
      <xdr:col>12</xdr:col>
      <xdr:colOff>923925</xdr:colOff>
      <xdr:row>7</xdr:row>
      <xdr:rowOff>161925</xdr:rowOff>
    </xdr:from>
    <xdr:ext cx="771525" cy="390525"/>
    <xdr:sp>
      <xdr:nvSpPr>
        <xdr:cNvPr id="7" name="Rectangle 10"/>
        <xdr:cNvSpPr>
          <a:spLocks/>
        </xdr:cNvSpPr>
      </xdr:nvSpPr>
      <xdr:spPr>
        <a:xfrm>
          <a:off x="11858625" y="2105025"/>
          <a:ext cx="771525" cy="390525"/>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E-5</a:t>
          </a:r>
        </a:p>
      </xdr:txBody>
    </xdr:sp>
    <xdr:clientData fLocksWithSheet="0"/>
  </xdr:oneCellAnchor>
  <xdr:oneCellAnchor>
    <xdr:from>
      <xdr:col>12</xdr:col>
      <xdr:colOff>1762125</xdr:colOff>
      <xdr:row>7</xdr:row>
      <xdr:rowOff>142875</xdr:rowOff>
    </xdr:from>
    <xdr:ext cx="771525" cy="400050"/>
    <xdr:sp>
      <xdr:nvSpPr>
        <xdr:cNvPr id="8" name="Rectangle 10"/>
        <xdr:cNvSpPr>
          <a:spLocks/>
        </xdr:cNvSpPr>
      </xdr:nvSpPr>
      <xdr:spPr>
        <a:xfrm>
          <a:off x="12696825" y="2085975"/>
          <a:ext cx="771525" cy="40005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E-6</a:t>
          </a:r>
        </a:p>
      </xdr:txBody>
    </xdr:sp>
    <xdr:clientData fLocksWithSheet="0"/>
  </xdr:oneCellAnchor>
  <xdr:oneCellAnchor>
    <xdr:from>
      <xdr:col>12</xdr:col>
      <xdr:colOff>85725</xdr:colOff>
      <xdr:row>10</xdr:row>
      <xdr:rowOff>19050</xdr:rowOff>
    </xdr:from>
    <xdr:ext cx="771525" cy="381000"/>
    <xdr:sp>
      <xdr:nvSpPr>
        <xdr:cNvPr id="9" name="Rectangle 10"/>
        <xdr:cNvSpPr>
          <a:spLocks/>
        </xdr:cNvSpPr>
      </xdr:nvSpPr>
      <xdr:spPr>
        <a:xfrm>
          <a:off x="11020425" y="2590800"/>
          <a:ext cx="771525" cy="38100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E-7</a:t>
          </a:r>
        </a:p>
      </xdr:txBody>
    </xdr:sp>
    <xdr:clientData fLocksWithSheet="0"/>
  </xdr:oneCellAnchor>
  <xdr:oneCellAnchor>
    <xdr:from>
      <xdr:col>12</xdr:col>
      <xdr:colOff>942975</xdr:colOff>
      <xdr:row>10</xdr:row>
      <xdr:rowOff>0</xdr:rowOff>
    </xdr:from>
    <xdr:ext cx="771525" cy="390525"/>
    <xdr:sp>
      <xdr:nvSpPr>
        <xdr:cNvPr id="10" name="Rectangle 10"/>
        <xdr:cNvSpPr>
          <a:spLocks/>
        </xdr:cNvSpPr>
      </xdr:nvSpPr>
      <xdr:spPr>
        <a:xfrm>
          <a:off x="11877675" y="2571750"/>
          <a:ext cx="771525" cy="390525"/>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E-8</a:t>
          </a:r>
        </a:p>
      </xdr:txBody>
    </xdr:sp>
    <xdr:clientData fLocksWithSheet="0"/>
  </xdr:oneCellAnchor>
  <xdr:oneCellAnchor>
    <xdr:from>
      <xdr:col>12</xdr:col>
      <xdr:colOff>1781175</xdr:colOff>
      <xdr:row>9</xdr:row>
      <xdr:rowOff>200025</xdr:rowOff>
    </xdr:from>
    <xdr:ext cx="771525" cy="381000"/>
    <xdr:sp>
      <xdr:nvSpPr>
        <xdr:cNvPr id="11" name="Rectangle 10"/>
        <xdr:cNvSpPr>
          <a:spLocks/>
        </xdr:cNvSpPr>
      </xdr:nvSpPr>
      <xdr:spPr>
        <a:xfrm>
          <a:off x="12715875" y="2562225"/>
          <a:ext cx="771525" cy="38100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E-9</a:t>
          </a:r>
        </a:p>
      </xdr:txBody>
    </xdr:sp>
    <xdr:clientData fLocksWithSheet="0"/>
  </xdr:oneCellAnchor>
  <xdr:oneCellAnchor>
    <xdr:from>
      <xdr:col>12</xdr:col>
      <xdr:colOff>104775</xdr:colOff>
      <xdr:row>14</xdr:row>
      <xdr:rowOff>28575</xdr:rowOff>
    </xdr:from>
    <xdr:ext cx="771525" cy="390525"/>
    <xdr:sp>
      <xdr:nvSpPr>
        <xdr:cNvPr id="12" name="Rectangle 12"/>
        <xdr:cNvSpPr>
          <a:spLocks/>
        </xdr:cNvSpPr>
      </xdr:nvSpPr>
      <xdr:spPr>
        <a:xfrm>
          <a:off x="11039475" y="3438525"/>
          <a:ext cx="771525" cy="390525"/>
        </a:xfrm>
        <a:prstGeom prst="rect">
          <a:avLst/>
        </a:prstGeom>
        <a:solidFill>
          <a:srgbClr val="3366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A-1</a:t>
          </a:r>
        </a:p>
      </xdr:txBody>
    </xdr:sp>
    <xdr:clientData fLocksWithSheet="0"/>
  </xdr:oneCellAnchor>
  <xdr:oneCellAnchor>
    <xdr:from>
      <xdr:col>12</xdr:col>
      <xdr:colOff>981075</xdr:colOff>
      <xdr:row>14</xdr:row>
      <xdr:rowOff>19050</xdr:rowOff>
    </xdr:from>
    <xdr:ext cx="771525" cy="381000"/>
    <xdr:sp>
      <xdr:nvSpPr>
        <xdr:cNvPr id="13" name="Rectangle 13"/>
        <xdr:cNvSpPr>
          <a:spLocks/>
        </xdr:cNvSpPr>
      </xdr:nvSpPr>
      <xdr:spPr>
        <a:xfrm>
          <a:off x="11915775" y="3429000"/>
          <a:ext cx="771525" cy="381000"/>
        </a:xfrm>
        <a:prstGeom prst="rect">
          <a:avLst/>
        </a:prstGeom>
        <a:solidFill>
          <a:srgbClr val="3366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A-2</a:t>
          </a:r>
        </a:p>
      </xdr:txBody>
    </xdr:sp>
    <xdr:clientData fLocksWithSheet="0"/>
  </xdr:oneCellAnchor>
  <xdr:oneCellAnchor>
    <xdr:from>
      <xdr:col>12</xdr:col>
      <xdr:colOff>85725</xdr:colOff>
      <xdr:row>18</xdr:row>
      <xdr:rowOff>47625</xdr:rowOff>
    </xdr:from>
    <xdr:ext cx="771525" cy="400050"/>
    <xdr:sp>
      <xdr:nvSpPr>
        <xdr:cNvPr id="14" name="Rectangle 15"/>
        <xdr:cNvSpPr>
          <a:spLocks/>
        </xdr:cNvSpPr>
      </xdr:nvSpPr>
      <xdr:spPr>
        <a:xfrm>
          <a:off x="11020425" y="4295775"/>
          <a:ext cx="771525" cy="400050"/>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G-1</a:t>
          </a:r>
        </a:p>
      </xdr:txBody>
    </xdr:sp>
    <xdr:clientData fLocksWithSheet="0"/>
  </xdr:oneCellAnchor>
  <xdr:oneCellAnchor>
    <xdr:from>
      <xdr:col>12</xdr:col>
      <xdr:colOff>962025</xdr:colOff>
      <xdr:row>18</xdr:row>
      <xdr:rowOff>38100</xdr:rowOff>
    </xdr:from>
    <xdr:ext cx="771525" cy="390525"/>
    <xdr:sp>
      <xdr:nvSpPr>
        <xdr:cNvPr id="15" name="Rectangle 16"/>
        <xdr:cNvSpPr>
          <a:spLocks/>
        </xdr:cNvSpPr>
      </xdr:nvSpPr>
      <xdr:spPr>
        <a:xfrm>
          <a:off x="11896725" y="4286250"/>
          <a:ext cx="771525" cy="390525"/>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G-2</a:t>
          </a:r>
        </a:p>
      </xdr:txBody>
    </xdr:sp>
    <xdr:clientData fLocksWithSheet="0"/>
  </xdr:oneCellAnchor>
  <xdr:oneCellAnchor>
    <xdr:from>
      <xdr:col>12</xdr:col>
      <xdr:colOff>85725</xdr:colOff>
      <xdr:row>22</xdr:row>
      <xdr:rowOff>47625</xdr:rowOff>
    </xdr:from>
    <xdr:ext cx="771525" cy="400050"/>
    <xdr:sp>
      <xdr:nvSpPr>
        <xdr:cNvPr id="16" name="Rectangle 18"/>
        <xdr:cNvSpPr>
          <a:spLocks/>
        </xdr:cNvSpPr>
      </xdr:nvSpPr>
      <xdr:spPr>
        <a:xfrm>
          <a:off x="11020425" y="5133975"/>
          <a:ext cx="771525" cy="40005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C-1</a:t>
          </a:r>
        </a:p>
      </xdr:txBody>
    </xdr:sp>
    <xdr:clientData fLocksWithSheet="0"/>
  </xdr:oneCellAnchor>
  <xdr:oneCellAnchor>
    <xdr:from>
      <xdr:col>12</xdr:col>
      <xdr:colOff>981075</xdr:colOff>
      <xdr:row>22</xdr:row>
      <xdr:rowOff>57150</xdr:rowOff>
    </xdr:from>
    <xdr:ext cx="771525" cy="381000"/>
    <xdr:sp>
      <xdr:nvSpPr>
        <xdr:cNvPr id="17" name="Rectangle 19"/>
        <xdr:cNvSpPr>
          <a:spLocks/>
        </xdr:cNvSpPr>
      </xdr:nvSpPr>
      <xdr:spPr>
        <a:xfrm>
          <a:off x="11915775" y="5143500"/>
          <a:ext cx="771525" cy="3810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C-2</a:t>
          </a:r>
        </a:p>
      </xdr:txBody>
    </xdr:sp>
    <xdr:clientData fLocksWithSheet="0"/>
  </xdr:oneCellAnchor>
  <xdr:oneCellAnchor>
    <xdr:from>
      <xdr:col>12</xdr:col>
      <xdr:colOff>85725</xdr:colOff>
      <xdr:row>26</xdr:row>
      <xdr:rowOff>66675</xdr:rowOff>
    </xdr:from>
    <xdr:ext cx="771525" cy="390525"/>
    <xdr:sp>
      <xdr:nvSpPr>
        <xdr:cNvPr id="18" name="Rectangle 21"/>
        <xdr:cNvSpPr>
          <a:spLocks/>
        </xdr:cNvSpPr>
      </xdr:nvSpPr>
      <xdr:spPr>
        <a:xfrm>
          <a:off x="11020425" y="5991225"/>
          <a:ext cx="771525" cy="390525"/>
        </a:xfrm>
        <a:prstGeom prst="rect">
          <a:avLst/>
        </a:prstGeom>
        <a:solidFill>
          <a:srgbClr val="8000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H-1</a:t>
          </a:r>
        </a:p>
      </xdr:txBody>
    </xdr:sp>
    <xdr:clientData fLocksWithSheet="0"/>
  </xdr:oneCellAnchor>
  <xdr:oneCellAnchor>
    <xdr:from>
      <xdr:col>12</xdr:col>
      <xdr:colOff>952500</xdr:colOff>
      <xdr:row>26</xdr:row>
      <xdr:rowOff>57150</xdr:rowOff>
    </xdr:from>
    <xdr:ext cx="771525" cy="381000"/>
    <xdr:sp>
      <xdr:nvSpPr>
        <xdr:cNvPr id="19" name="Rectangle 22"/>
        <xdr:cNvSpPr>
          <a:spLocks/>
        </xdr:cNvSpPr>
      </xdr:nvSpPr>
      <xdr:spPr>
        <a:xfrm>
          <a:off x="11887200" y="5981700"/>
          <a:ext cx="771525" cy="381000"/>
        </a:xfrm>
        <a:prstGeom prst="rect">
          <a:avLst/>
        </a:prstGeom>
        <a:solidFill>
          <a:srgbClr val="8000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H-2</a:t>
          </a:r>
        </a:p>
      </xdr:txBody>
    </xdr:sp>
    <xdr:clientData fLocksWithSheet="0"/>
  </xdr:oneCellAnchor>
  <xdr:oneCellAnchor>
    <xdr:from>
      <xdr:col>12</xdr:col>
      <xdr:colOff>76200</xdr:colOff>
      <xdr:row>30</xdr:row>
      <xdr:rowOff>47625</xdr:rowOff>
    </xdr:from>
    <xdr:ext cx="771525" cy="390525"/>
    <xdr:sp>
      <xdr:nvSpPr>
        <xdr:cNvPr id="20" name="Rectangle 24"/>
        <xdr:cNvSpPr>
          <a:spLocks/>
        </xdr:cNvSpPr>
      </xdr:nvSpPr>
      <xdr:spPr>
        <a:xfrm>
          <a:off x="11010900" y="6810375"/>
          <a:ext cx="771525" cy="390525"/>
        </a:xfrm>
        <a:prstGeom prst="rect">
          <a:avLst/>
        </a:prstGeom>
        <a:solidFill>
          <a:srgbClr val="FF00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NG-1</a:t>
          </a:r>
        </a:p>
      </xdr:txBody>
    </xdr:sp>
    <xdr:clientData fLocksWithSheet="0"/>
  </xdr:oneCellAnchor>
  <xdr:oneCellAnchor>
    <xdr:from>
      <xdr:col>12</xdr:col>
      <xdr:colOff>962025</xdr:colOff>
      <xdr:row>30</xdr:row>
      <xdr:rowOff>47625</xdr:rowOff>
    </xdr:from>
    <xdr:ext cx="771525" cy="390525"/>
    <xdr:sp>
      <xdr:nvSpPr>
        <xdr:cNvPr id="21" name="Rectangle 25"/>
        <xdr:cNvSpPr>
          <a:spLocks/>
        </xdr:cNvSpPr>
      </xdr:nvSpPr>
      <xdr:spPr>
        <a:xfrm>
          <a:off x="11896725" y="6810375"/>
          <a:ext cx="771525" cy="390525"/>
        </a:xfrm>
        <a:prstGeom prst="rect">
          <a:avLst/>
        </a:prstGeom>
        <a:solidFill>
          <a:srgbClr val="FF00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NG-2</a:t>
          </a:r>
        </a:p>
      </xdr:txBody>
    </xdr:sp>
    <xdr:clientData fLocksWithSheet="0"/>
  </xdr:oneCellAnchor>
  <xdr:oneCellAnchor>
    <xdr:from>
      <xdr:col>12</xdr:col>
      <xdr:colOff>85725</xdr:colOff>
      <xdr:row>34</xdr:row>
      <xdr:rowOff>57150</xdr:rowOff>
    </xdr:from>
    <xdr:ext cx="771525" cy="400050"/>
    <xdr:sp>
      <xdr:nvSpPr>
        <xdr:cNvPr id="22" name="Rectangle 27"/>
        <xdr:cNvSpPr>
          <a:spLocks/>
        </xdr:cNvSpPr>
      </xdr:nvSpPr>
      <xdr:spPr>
        <a:xfrm>
          <a:off x="11020425" y="7658100"/>
          <a:ext cx="771525" cy="400050"/>
        </a:xfrm>
        <a:prstGeom prst="rect">
          <a:avLst/>
        </a:prstGeom>
        <a:solidFill>
          <a:srgbClr val="80008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R-1</a:t>
          </a:r>
        </a:p>
      </xdr:txBody>
    </xdr:sp>
    <xdr:clientData fLocksWithSheet="0"/>
  </xdr:oneCellAnchor>
  <xdr:oneCellAnchor>
    <xdr:from>
      <xdr:col>12</xdr:col>
      <xdr:colOff>962025</xdr:colOff>
      <xdr:row>34</xdr:row>
      <xdr:rowOff>57150</xdr:rowOff>
    </xdr:from>
    <xdr:ext cx="771525" cy="390525"/>
    <xdr:sp>
      <xdr:nvSpPr>
        <xdr:cNvPr id="23" name="Rectangle 28"/>
        <xdr:cNvSpPr>
          <a:spLocks/>
        </xdr:cNvSpPr>
      </xdr:nvSpPr>
      <xdr:spPr>
        <a:xfrm>
          <a:off x="11896725" y="7658100"/>
          <a:ext cx="771525" cy="390525"/>
        </a:xfrm>
        <a:prstGeom prst="rect">
          <a:avLst/>
        </a:prstGeom>
        <a:solidFill>
          <a:srgbClr val="80008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Arial"/>
              <a:ea typeface="Arial"/>
              <a:cs typeface="Arial"/>
            </a:rPr>
            <a:t>R-2</a:t>
          </a:r>
        </a:p>
      </xdr:txBody>
    </xdr:sp>
    <xdr:clientData fLocksWithSheet="0"/>
  </xdr:oneCellAnchor>
  <xdr:oneCellAnchor>
    <xdr:from>
      <xdr:col>12</xdr:col>
      <xdr:colOff>104775</xdr:colOff>
      <xdr:row>38</xdr:row>
      <xdr:rowOff>47625</xdr:rowOff>
    </xdr:from>
    <xdr:ext cx="771525" cy="390525"/>
    <xdr:sp>
      <xdr:nvSpPr>
        <xdr:cNvPr id="24" name="Rectangle 30"/>
        <xdr:cNvSpPr>
          <a:spLocks/>
        </xdr:cNvSpPr>
      </xdr:nvSpPr>
      <xdr:spPr>
        <a:xfrm>
          <a:off x="11039475" y="8486775"/>
          <a:ext cx="771525" cy="390525"/>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M-1</a:t>
          </a:r>
        </a:p>
      </xdr:txBody>
    </xdr:sp>
    <xdr:clientData fLocksWithSheet="0"/>
  </xdr:oneCellAnchor>
  <xdr:oneCellAnchor>
    <xdr:from>
      <xdr:col>12</xdr:col>
      <xdr:colOff>981075</xdr:colOff>
      <xdr:row>38</xdr:row>
      <xdr:rowOff>57150</xdr:rowOff>
    </xdr:from>
    <xdr:ext cx="771525" cy="390525"/>
    <xdr:sp>
      <xdr:nvSpPr>
        <xdr:cNvPr id="25" name="Rectangle 31"/>
        <xdr:cNvSpPr>
          <a:spLocks/>
        </xdr:cNvSpPr>
      </xdr:nvSpPr>
      <xdr:spPr>
        <a:xfrm>
          <a:off x="11915775" y="8496300"/>
          <a:ext cx="771525" cy="390525"/>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M-2</a:t>
          </a:r>
        </a:p>
      </xdr:txBody>
    </xdr:sp>
    <xdr:clientData fLocksWithSheet="0"/>
  </xdr:oneCellAnchor>
  <xdr:oneCellAnchor>
    <xdr:from>
      <xdr:col>12</xdr:col>
      <xdr:colOff>104775</xdr:colOff>
      <xdr:row>42</xdr:row>
      <xdr:rowOff>76200</xdr:rowOff>
    </xdr:from>
    <xdr:ext cx="771525" cy="400050"/>
    <xdr:sp>
      <xdr:nvSpPr>
        <xdr:cNvPr id="26" name="Rectangle 36"/>
        <xdr:cNvSpPr>
          <a:spLocks/>
        </xdr:cNvSpPr>
      </xdr:nvSpPr>
      <xdr:spPr>
        <a:xfrm>
          <a:off x="11039475" y="9353550"/>
          <a:ext cx="77152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Arial"/>
              <a:ea typeface="Arial"/>
              <a:cs typeface="Arial"/>
            </a:rPr>
            <a:t>W-1</a:t>
          </a:r>
        </a:p>
      </xdr:txBody>
    </xdr:sp>
    <xdr:clientData fLocksWithSheet="0"/>
  </xdr:oneCellAnchor>
  <xdr:oneCellAnchor>
    <xdr:from>
      <xdr:col>12</xdr:col>
      <xdr:colOff>1000125</xdr:colOff>
      <xdr:row>42</xdr:row>
      <xdr:rowOff>66675</xdr:rowOff>
    </xdr:from>
    <xdr:ext cx="771525" cy="390525"/>
    <xdr:sp>
      <xdr:nvSpPr>
        <xdr:cNvPr id="27" name="Rectangle 37"/>
        <xdr:cNvSpPr>
          <a:spLocks/>
        </xdr:cNvSpPr>
      </xdr:nvSpPr>
      <xdr:spPr>
        <a:xfrm>
          <a:off x="11934825" y="9344025"/>
          <a:ext cx="771525"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Arial"/>
              <a:ea typeface="Arial"/>
              <a:cs typeface="Arial"/>
            </a:rPr>
            <a:t>W-2</a:t>
          </a:r>
        </a:p>
      </xdr:txBody>
    </xdr:sp>
    <xdr:clientData fLocksWithSheet="0"/>
  </xdr:oneCellAnchor>
  <xdr:oneCellAnchor>
    <xdr:from>
      <xdr:col>12</xdr:col>
      <xdr:colOff>161925</xdr:colOff>
      <xdr:row>46</xdr:row>
      <xdr:rowOff>47625</xdr:rowOff>
    </xdr:from>
    <xdr:ext cx="771525" cy="400050"/>
    <xdr:sp>
      <xdr:nvSpPr>
        <xdr:cNvPr id="28" name="Rectangle 38"/>
        <xdr:cNvSpPr>
          <a:spLocks/>
        </xdr:cNvSpPr>
      </xdr:nvSpPr>
      <xdr:spPr>
        <a:xfrm>
          <a:off x="11096625" y="10163175"/>
          <a:ext cx="771525" cy="4000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S-1</a:t>
          </a:r>
        </a:p>
      </xdr:txBody>
    </xdr:sp>
    <xdr:clientData fLocksWithSheet="0"/>
  </xdr:oneCellAnchor>
  <xdr:twoCellAnchor>
    <xdr:from>
      <xdr:col>12</xdr:col>
      <xdr:colOff>1752600</xdr:colOff>
      <xdr:row>53</xdr:row>
      <xdr:rowOff>76200</xdr:rowOff>
    </xdr:from>
    <xdr:to>
      <xdr:col>12</xdr:col>
      <xdr:colOff>2762250</xdr:colOff>
      <xdr:row>55</xdr:row>
      <xdr:rowOff>9525</xdr:rowOff>
    </xdr:to>
    <xdr:sp>
      <xdr:nvSpPr>
        <xdr:cNvPr id="29" name="notice"/>
        <xdr:cNvSpPr txBox="1">
          <a:spLocks noChangeArrowheads="1"/>
        </xdr:cNvSpPr>
      </xdr:nvSpPr>
      <xdr:spPr>
        <a:xfrm>
          <a:off x="12687300" y="12801600"/>
          <a:ext cx="1009650" cy="352425"/>
        </a:xfrm>
        <a:prstGeom prst="rect">
          <a:avLst/>
        </a:prstGeom>
        <a:solidFill>
          <a:srgbClr val="008000"/>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Arial"/>
              <a:ea typeface="Arial"/>
              <a:cs typeface="Arial"/>
            </a:rPr>
            <a:t>NOTICE</a:t>
          </a:r>
        </a:p>
      </xdr:txBody>
    </xdr:sp>
    <xdr:clientData fLocksWithSheet="0"/>
  </xdr:twoCellAnchor>
  <xdr:twoCellAnchor>
    <xdr:from>
      <xdr:col>12</xdr:col>
      <xdr:colOff>152400</xdr:colOff>
      <xdr:row>56</xdr:row>
      <xdr:rowOff>66675</xdr:rowOff>
    </xdr:from>
    <xdr:to>
      <xdr:col>12</xdr:col>
      <xdr:colOff>2028825</xdr:colOff>
      <xdr:row>57</xdr:row>
      <xdr:rowOff>95250</xdr:rowOff>
    </xdr:to>
    <xdr:sp>
      <xdr:nvSpPr>
        <xdr:cNvPr id="30" name="WordArt 37"/>
        <xdr:cNvSpPr>
          <a:spLocks/>
        </xdr:cNvSpPr>
      </xdr:nvSpPr>
      <xdr:spPr>
        <a:xfrm>
          <a:off x="11087100" y="13420725"/>
          <a:ext cx="1876425" cy="238125"/>
        </a:xfrm>
        <a:prstGeom prst="rect"/>
        <a:noFill/>
      </xdr:spPr>
      <xdr:txBody>
        <a:bodyPr fromWordArt="1" wrap="none" lIns="91440" tIns="45720" rIns="91440" bIns="45720">
          <a:prstTxWarp prst="textPlain"/>
        </a:bodyPr>
        <a:p>
          <a:pPr algn="ctr"/>
          <a:r>
            <a:rPr sz="3600" i="1" b="1" kern="10" spc="0">
              <a:ln w="9525" cmpd="sng">
                <a:solidFill>
                  <a:srgbClr val="000000"/>
                </a:solidFill>
                <a:headEnd type="none"/>
                <a:tailEnd type="none"/>
              </a:ln>
              <a:solidFill>
                <a:srgbClr val="C0C0C0"/>
              </a:solidFill>
              <a:effectLst>
                <a:outerShdw dist="35921" dir="2700000" algn="ctr">
                  <a:srgbClr val="808080">
                    <a:alpha val="100000"/>
                  </a:srgbClr>
                </a:outerShdw>
              </a:effectLst>
              <a:latin typeface="Arial"/>
              <a:cs typeface="Arial"/>
            </a:rPr>
            <a:t>PRELIMINARY</a:t>
          </a:r>
        </a:p>
      </xdr:txBody>
    </xdr:sp>
    <xdr:clientData/>
  </xdr:twoCellAnchor>
  <xdr:twoCellAnchor editAs="oneCell">
    <xdr:from>
      <xdr:col>12</xdr:col>
      <xdr:colOff>142875</xdr:colOff>
      <xdr:row>50</xdr:row>
      <xdr:rowOff>9525</xdr:rowOff>
    </xdr:from>
    <xdr:to>
      <xdr:col>12</xdr:col>
      <xdr:colOff>676275</xdr:colOff>
      <xdr:row>51</xdr:row>
      <xdr:rowOff>123825</xdr:rowOff>
    </xdr:to>
    <xdr:pic>
      <xdr:nvPicPr>
        <xdr:cNvPr id="31" name="Picture 77"/>
        <xdr:cNvPicPr preferRelativeResize="1">
          <a:picLocks noChangeAspect="1"/>
        </xdr:cNvPicPr>
      </xdr:nvPicPr>
      <xdr:blipFill>
        <a:blip r:embed="rId3"/>
        <a:stretch>
          <a:fillRect/>
        </a:stretch>
      </xdr:blipFill>
      <xdr:spPr>
        <a:xfrm>
          <a:off x="11077575" y="11420475"/>
          <a:ext cx="533400" cy="552450"/>
        </a:xfrm>
        <a:prstGeom prst="rect">
          <a:avLst/>
        </a:prstGeom>
        <a:noFill/>
        <a:ln w="9525" cmpd="sng">
          <a:noFill/>
        </a:ln>
      </xdr:spPr>
    </xdr:pic>
    <xdr:clientData fLocksWithSheet="0"/>
  </xdr:twoCellAnchor>
  <xdr:twoCellAnchor editAs="oneCell">
    <xdr:from>
      <xdr:col>12</xdr:col>
      <xdr:colOff>676275</xdr:colOff>
      <xdr:row>50</xdr:row>
      <xdr:rowOff>9525</xdr:rowOff>
    </xdr:from>
    <xdr:to>
      <xdr:col>12</xdr:col>
      <xdr:colOff>1219200</xdr:colOff>
      <xdr:row>51</xdr:row>
      <xdr:rowOff>104775</xdr:rowOff>
    </xdr:to>
    <xdr:pic>
      <xdr:nvPicPr>
        <xdr:cNvPr id="32" name="Picture 78"/>
        <xdr:cNvPicPr preferRelativeResize="1">
          <a:picLocks noChangeAspect="1"/>
        </xdr:cNvPicPr>
      </xdr:nvPicPr>
      <xdr:blipFill>
        <a:blip r:embed="rId4"/>
        <a:stretch>
          <a:fillRect/>
        </a:stretch>
      </xdr:blipFill>
      <xdr:spPr>
        <a:xfrm>
          <a:off x="11610975" y="11420475"/>
          <a:ext cx="542925" cy="533400"/>
        </a:xfrm>
        <a:prstGeom prst="rect">
          <a:avLst/>
        </a:prstGeom>
        <a:noFill/>
        <a:ln w="9525" cmpd="sng">
          <a:noFill/>
        </a:ln>
      </xdr:spPr>
    </xdr:pic>
    <xdr:clientData fLocksWithSheet="0"/>
  </xdr:twoCellAnchor>
  <xdr:twoCellAnchor editAs="oneCell">
    <xdr:from>
      <xdr:col>12</xdr:col>
      <xdr:colOff>1676400</xdr:colOff>
      <xdr:row>50</xdr:row>
      <xdr:rowOff>9525</xdr:rowOff>
    </xdr:from>
    <xdr:to>
      <xdr:col>12</xdr:col>
      <xdr:colOff>2209800</xdr:colOff>
      <xdr:row>51</xdr:row>
      <xdr:rowOff>104775</xdr:rowOff>
    </xdr:to>
    <xdr:pic>
      <xdr:nvPicPr>
        <xdr:cNvPr id="33" name="Picture 80"/>
        <xdr:cNvPicPr preferRelativeResize="1">
          <a:picLocks noChangeAspect="1"/>
        </xdr:cNvPicPr>
      </xdr:nvPicPr>
      <xdr:blipFill>
        <a:blip r:embed="rId5"/>
        <a:stretch>
          <a:fillRect/>
        </a:stretch>
      </xdr:blipFill>
      <xdr:spPr>
        <a:xfrm>
          <a:off x="12611100" y="11420475"/>
          <a:ext cx="533400" cy="533400"/>
        </a:xfrm>
        <a:prstGeom prst="rect">
          <a:avLst/>
        </a:prstGeom>
        <a:noFill/>
        <a:ln w="9525" cmpd="sng">
          <a:noFill/>
        </a:ln>
      </xdr:spPr>
    </xdr:pic>
    <xdr:clientData fLocksWithSheet="0"/>
  </xdr:twoCellAnchor>
  <xdr:twoCellAnchor editAs="oneCell">
    <xdr:from>
      <xdr:col>12</xdr:col>
      <xdr:colOff>1219200</xdr:colOff>
      <xdr:row>50</xdr:row>
      <xdr:rowOff>9525</xdr:rowOff>
    </xdr:from>
    <xdr:to>
      <xdr:col>12</xdr:col>
      <xdr:colOff>1781175</xdr:colOff>
      <xdr:row>51</xdr:row>
      <xdr:rowOff>76200</xdr:rowOff>
    </xdr:to>
    <xdr:pic>
      <xdr:nvPicPr>
        <xdr:cNvPr id="34" name="Picture 81"/>
        <xdr:cNvPicPr preferRelativeResize="1">
          <a:picLocks noChangeAspect="1"/>
        </xdr:cNvPicPr>
      </xdr:nvPicPr>
      <xdr:blipFill>
        <a:blip r:embed="rId6"/>
        <a:stretch>
          <a:fillRect/>
        </a:stretch>
      </xdr:blipFill>
      <xdr:spPr>
        <a:xfrm>
          <a:off x="12153900" y="11420475"/>
          <a:ext cx="561975" cy="504825"/>
        </a:xfrm>
        <a:prstGeom prst="rect">
          <a:avLst/>
        </a:prstGeom>
        <a:noFill/>
        <a:ln w="9525" cmpd="sng">
          <a:noFill/>
        </a:ln>
      </xdr:spPr>
    </xdr:pic>
    <xdr:clientData fLocksWithSheet="0"/>
  </xdr:twoCellAnchor>
  <xdr:twoCellAnchor editAs="oneCell">
    <xdr:from>
      <xdr:col>12</xdr:col>
      <xdr:colOff>219075</xdr:colOff>
      <xdr:row>51</xdr:row>
      <xdr:rowOff>428625</xdr:rowOff>
    </xdr:from>
    <xdr:to>
      <xdr:col>12</xdr:col>
      <xdr:colOff>1571625</xdr:colOff>
      <xdr:row>55</xdr:row>
      <xdr:rowOff>161925</xdr:rowOff>
    </xdr:to>
    <xdr:pic>
      <xdr:nvPicPr>
        <xdr:cNvPr id="35" name="Picture 86"/>
        <xdr:cNvPicPr preferRelativeResize="1">
          <a:picLocks noChangeAspect="1"/>
        </xdr:cNvPicPr>
      </xdr:nvPicPr>
      <xdr:blipFill>
        <a:blip r:embed="rId7"/>
        <a:stretch>
          <a:fillRect/>
        </a:stretch>
      </xdr:blipFill>
      <xdr:spPr>
        <a:xfrm>
          <a:off x="11153775" y="12277725"/>
          <a:ext cx="1352550" cy="1028700"/>
        </a:xfrm>
        <a:prstGeom prst="rect">
          <a:avLst/>
        </a:prstGeom>
        <a:noFill/>
        <a:ln w="9525" cmpd="sng">
          <a:noFill/>
        </a:ln>
      </xdr:spPr>
    </xdr:pic>
    <xdr:clientData fLocksWithSheet="0"/>
  </xdr:twoCellAnchor>
  <xdr:twoCellAnchor editAs="oneCell">
    <xdr:from>
      <xdr:col>12</xdr:col>
      <xdr:colOff>2085975</xdr:colOff>
      <xdr:row>51</xdr:row>
      <xdr:rowOff>180975</xdr:rowOff>
    </xdr:from>
    <xdr:to>
      <xdr:col>12</xdr:col>
      <xdr:colOff>2686050</xdr:colOff>
      <xdr:row>52</xdr:row>
      <xdr:rowOff>361950</xdr:rowOff>
    </xdr:to>
    <xdr:pic>
      <xdr:nvPicPr>
        <xdr:cNvPr id="36" name="Picture 87"/>
        <xdr:cNvPicPr preferRelativeResize="1">
          <a:picLocks noChangeAspect="1"/>
        </xdr:cNvPicPr>
      </xdr:nvPicPr>
      <xdr:blipFill>
        <a:blip r:embed="rId1"/>
        <a:stretch>
          <a:fillRect/>
        </a:stretch>
      </xdr:blipFill>
      <xdr:spPr>
        <a:xfrm>
          <a:off x="13020675" y="12030075"/>
          <a:ext cx="600075" cy="619125"/>
        </a:xfrm>
        <a:prstGeom prst="rect">
          <a:avLst/>
        </a:prstGeom>
        <a:noFill/>
        <a:ln w="9525" cmpd="sng">
          <a:noFill/>
        </a:ln>
      </xdr:spPr>
    </xdr:pic>
    <xdr:clientData fLocksWithSheet="0"/>
  </xdr:twoCellAnchor>
  <xdr:twoCellAnchor>
    <xdr:from>
      <xdr:col>12</xdr:col>
      <xdr:colOff>2143125</xdr:colOff>
      <xdr:row>49</xdr:row>
      <xdr:rowOff>85725</xdr:rowOff>
    </xdr:from>
    <xdr:to>
      <xdr:col>12</xdr:col>
      <xdr:colOff>2428875</xdr:colOff>
      <xdr:row>49</xdr:row>
      <xdr:rowOff>409575</xdr:rowOff>
    </xdr:to>
    <xdr:sp>
      <xdr:nvSpPr>
        <xdr:cNvPr id="37" name="AutoShape 17"/>
        <xdr:cNvSpPr>
          <a:spLocks/>
        </xdr:cNvSpPr>
      </xdr:nvSpPr>
      <xdr:spPr>
        <a:xfrm>
          <a:off x="13077825" y="11058525"/>
          <a:ext cx="285750" cy="323850"/>
        </a:xfrm>
        <a:custGeom>
          <a:pathLst>
            <a:path h="317500" w="279400">
              <a:moveTo>
                <a:pt x="0" y="121274"/>
              </a:moveTo>
              <a:lnTo>
                <a:pt x="106722" y="121275"/>
              </a:lnTo>
              <a:lnTo>
                <a:pt x="139700" y="0"/>
              </a:lnTo>
              <a:lnTo>
                <a:pt x="172678" y="121275"/>
              </a:lnTo>
              <a:lnTo>
                <a:pt x="279400" y="121274"/>
              </a:lnTo>
              <a:lnTo>
                <a:pt x="193060" y="196225"/>
              </a:lnTo>
              <a:lnTo>
                <a:pt x="226039" y="317499"/>
              </a:lnTo>
              <a:lnTo>
                <a:pt x="139700" y="242547"/>
              </a:lnTo>
              <a:lnTo>
                <a:pt x="53361" y="317499"/>
              </a:lnTo>
              <a:lnTo>
                <a:pt x="86340" y="196225"/>
              </a:lnTo>
              <a:lnTo>
                <a:pt x="0" y="12127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2295525</xdr:colOff>
      <xdr:row>49</xdr:row>
      <xdr:rowOff>238125</xdr:rowOff>
    </xdr:from>
    <xdr:to>
      <xdr:col>12</xdr:col>
      <xdr:colOff>2581275</xdr:colOff>
      <xdr:row>50</xdr:row>
      <xdr:rowOff>114300</xdr:rowOff>
    </xdr:to>
    <xdr:sp>
      <xdr:nvSpPr>
        <xdr:cNvPr id="38" name="AutoShape 17"/>
        <xdr:cNvSpPr>
          <a:spLocks/>
        </xdr:cNvSpPr>
      </xdr:nvSpPr>
      <xdr:spPr>
        <a:xfrm>
          <a:off x="13230225" y="11210925"/>
          <a:ext cx="285750" cy="314325"/>
        </a:xfrm>
        <a:custGeom>
          <a:pathLst>
            <a:path h="317500" w="279400">
              <a:moveTo>
                <a:pt x="0" y="121274"/>
              </a:moveTo>
              <a:lnTo>
                <a:pt x="106722" y="121275"/>
              </a:lnTo>
              <a:lnTo>
                <a:pt x="139700" y="0"/>
              </a:lnTo>
              <a:lnTo>
                <a:pt x="172678" y="121275"/>
              </a:lnTo>
              <a:lnTo>
                <a:pt x="279400" y="121274"/>
              </a:lnTo>
              <a:lnTo>
                <a:pt x="193060" y="196225"/>
              </a:lnTo>
              <a:lnTo>
                <a:pt x="226039" y="317499"/>
              </a:lnTo>
              <a:lnTo>
                <a:pt x="139700" y="242547"/>
              </a:lnTo>
              <a:lnTo>
                <a:pt x="53361" y="317499"/>
              </a:lnTo>
              <a:lnTo>
                <a:pt x="86340" y="196225"/>
              </a:lnTo>
              <a:lnTo>
                <a:pt x="0" y="12127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2447925</xdr:colOff>
      <xdr:row>49</xdr:row>
      <xdr:rowOff>390525</xdr:rowOff>
    </xdr:from>
    <xdr:to>
      <xdr:col>12</xdr:col>
      <xdr:colOff>2733675</xdr:colOff>
      <xdr:row>50</xdr:row>
      <xdr:rowOff>266700</xdr:rowOff>
    </xdr:to>
    <xdr:sp>
      <xdr:nvSpPr>
        <xdr:cNvPr id="39" name="AutoShape 17"/>
        <xdr:cNvSpPr>
          <a:spLocks/>
        </xdr:cNvSpPr>
      </xdr:nvSpPr>
      <xdr:spPr>
        <a:xfrm>
          <a:off x="13382625" y="11363325"/>
          <a:ext cx="285750" cy="314325"/>
        </a:xfrm>
        <a:custGeom>
          <a:pathLst>
            <a:path h="317500" w="279400">
              <a:moveTo>
                <a:pt x="0" y="121274"/>
              </a:moveTo>
              <a:lnTo>
                <a:pt x="106722" y="121275"/>
              </a:lnTo>
              <a:lnTo>
                <a:pt x="139700" y="0"/>
              </a:lnTo>
              <a:lnTo>
                <a:pt x="172678" y="121275"/>
              </a:lnTo>
              <a:lnTo>
                <a:pt x="279400" y="121274"/>
              </a:lnTo>
              <a:lnTo>
                <a:pt x="193060" y="196225"/>
              </a:lnTo>
              <a:lnTo>
                <a:pt x="226039" y="317499"/>
              </a:lnTo>
              <a:lnTo>
                <a:pt x="139700" y="242547"/>
              </a:lnTo>
              <a:lnTo>
                <a:pt x="53361" y="317499"/>
              </a:lnTo>
              <a:lnTo>
                <a:pt x="86340" y="196225"/>
              </a:lnTo>
              <a:lnTo>
                <a:pt x="0" y="12127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2600325</xdr:colOff>
      <xdr:row>50</xdr:row>
      <xdr:rowOff>104775</xdr:rowOff>
    </xdr:from>
    <xdr:to>
      <xdr:col>12</xdr:col>
      <xdr:colOff>2886075</xdr:colOff>
      <xdr:row>50</xdr:row>
      <xdr:rowOff>419100</xdr:rowOff>
    </xdr:to>
    <xdr:sp>
      <xdr:nvSpPr>
        <xdr:cNvPr id="40" name="AutoShape 17"/>
        <xdr:cNvSpPr>
          <a:spLocks/>
        </xdr:cNvSpPr>
      </xdr:nvSpPr>
      <xdr:spPr>
        <a:xfrm>
          <a:off x="13535025" y="11515725"/>
          <a:ext cx="285750" cy="314325"/>
        </a:xfrm>
        <a:custGeom>
          <a:pathLst>
            <a:path h="317500" w="279400">
              <a:moveTo>
                <a:pt x="0" y="121274"/>
              </a:moveTo>
              <a:lnTo>
                <a:pt x="106722" y="121275"/>
              </a:lnTo>
              <a:lnTo>
                <a:pt x="139700" y="0"/>
              </a:lnTo>
              <a:lnTo>
                <a:pt x="172678" y="121275"/>
              </a:lnTo>
              <a:lnTo>
                <a:pt x="279400" y="121274"/>
              </a:lnTo>
              <a:lnTo>
                <a:pt x="193060" y="196225"/>
              </a:lnTo>
              <a:lnTo>
                <a:pt x="226039" y="317499"/>
              </a:lnTo>
              <a:lnTo>
                <a:pt x="139700" y="242547"/>
              </a:lnTo>
              <a:lnTo>
                <a:pt x="53361" y="317499"/>
              </a:lnTo>
              <a:lnTo>
                <a:pt x="86340" y="196225"/>
              </a:lnTo>
              <a:lnTo>
                <a:pt x="0" y="12127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1</xdr:col>
      <xdr:colOff>0</xdr:colOff>
      <xdr:row>5</xdr:row>
      <xdr:rowOff>0</xdr:rowOff>
    </xdr:from>
    <xdr:ext cx="771525" cy="400050"/>
    <xdr:sp>
      <xdr:nvSpPr>
        <xdr:cNvPr id="41" name="Rectangle 9"/>
        <xdr:cNvSpPr>
          <a:spLocks/>
        </xdr:cNvSpPr>
      </xdr:nvSpPr>
      <xdr:spPr>
        <a:xfrm>
          <a:off x="619125" y="1543050"/>
          <a:ext cx="771525" cy="40005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Arial"/>
              <a:ea typeface="Arial"/>
              <a:cs typeface="Arial"/>
            </a:rPr>
            <a:t>E-1</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114300</xdr:rowOff>
    </xdr:from>
    <xdr:to>
      <xdr:col>0</xdr:col>
      <xdr:colOff>600075</xdr:colOff>
      <xdr:row>34</xdr:row>
      <xdr:rowOff>95250</xdr:rowOff>
    </xdr:to>
    <xdr:pic>
      <xdr:nvPicPr>
        <xdr:cNvPr id="1" name="Picture 1"/>
        <xdr:cNvPicPr preferRelativeResize="1">
          <a:picLocks noChangeAspect="1"/>
        </xdr:cNvPicPr>
      </xdr:nvPicPr>
      <xdr:blipFill>
        <a:blip r:embed="rId1"/>
        <a:stretch>
          <a:fillRect/>
        </a:stretch>
      </xdr:blipFill>
      <xdr:spPr>
        <a:xfrm>
          <a:off x="0" y="13411200"/>
          <a:ext cx="600075" cy="609600"/>
        </a:xfrm>
        <a:prstGeom prst="rect">
          <a:avLst/>
        </a:prstGeom>
        <a:noFill/>
        <a:ln w="9525" cmpd="sng">
          <a:noFill/>
        </a:ln>
      </xdr:spPr>
    </xdr:pic>
    <xdr:clientData/>
  </xdr:twoCellAnchor>
  <xdr:twoCellAnchor>
    <xdr:from>
      <xdr:col>0</xdr:col>
      <xdr:colOff>123825</xdr:colOff>
      <xdr:row>0</xdr:row>
      <xdr:rowOff>76200</xdr:rowOff>
    </xdr:from>
    <xdr:to>
      <xdr:col>3</xdr:col>
      <xdr:colOff>19050</xdr:colOff>
      <xdr:row>0</xdr:row>
      <xdr:rowOff>219075</xdr:rowOff>
    </xdr:to>
    <xdr:pic>
      <xdr:nvPicPr>
        <xdr:cNvPr id="2" name="Picture 2"/>
        <xdr:cNvPicPr preferRelativeResize="1">
          <a:picLocks noChangeAspect="1"/>
        </xdr:cNvPicPr>
      </xdr:nvPicPr>
      <xdr:blipFill>
        <a:blip r:embed="rId2"/>
        <a:stretch>
          <a:fillRect/>
        </a:stretch>
      </xdr:blipFill>
      <xdr:spPr>
        <a:xfrm>
          <a:off x="123825" y="76200"/>
          <a:ext cx="13716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57150</xdr:rowOff>
    </xdr:from>
    <xdr:to>
      <xdr:col>2</xdr:col>
      <xdr:colOff>2019300</xdr:colOff>
      <xdr:row>2</xdr:row>
      <xdr:rowOff>228600</xdr:rowOff>
    </xdr:to>
    <xdr:sp>
      <xdr:nvSpPr>
        <xdr:cNvPr id="1" name="AutoShape 2"/>
        <xdr:cNvSpPr>
          <a:spLocks/>
        </xdr:cNvSpPr>
      </xdr:nvSpPr>
      <xdr:spPr>
        <a:xfrm>
          <a:off x="733425" y="571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1971675</xdr:colOff>
      <xdr:row>2</xdr:row>
      <xdr:rowOff>676275</xdr:rowOff>
    </xdr:from>
    <xdr:ext cx="504825" cy="485775"/>
    <xdr:sp>
      <xdr:nvSpPr>
        <xdr:cNvPr id="2" name="AutoShape 19"/>
        <xdr:cNvSpPr>
          <a:spLocks/>
        </xdr:cNvSpPr>
      </xdr:nvSpPr>
      <xdr:spPr>
        <a:xfrm>
          <a:off x="2352675" y="2200275"/>
          <a:ext cx="504825" cy="485775"/>
        </a:xfrm>
        <a:custGeom>
          <a:pathLst>
            <a:path h="485775" w="508000">
              <a:moveTo>
                <a:pt x="1" y="185549"/>
              </a:moveTo>
              <a:lnTo>
                <a:pt x="194040" y="185550"/>
              </a:lnTo>
              <a:lnTo>
                <a:pt x="254000" y="0"/>
              </a:lnTo>
              <a:lnTo>
                <a:pt x="313960" y="185550"/>
              </a:lnTo>
              <a:lnTo>
                <a:pt x="507999" y="185549"/>
              </a:lnTo>
              <a:lnTo>
                <a:pt x="351018" y="300224"/>
              </a:lnTo>
              <a:lnTo>
                <a:pt x="410980" y="485774"/>
              </a:lnTo>
              <a:lnTo>
                <a:pt x="254000" y="371097"/>
              </a:lnTo>
              <a:lnTo>
                <a:pt x="97020" y="485774"/>
              </a:lnTo>
              <a:lnTo>
                <a:pt x="156982" y="300224"/>
              </a:lnTo>
              <a:lnTo>
                <a:pt x="1" y="18554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371475</xdr:colOff>
      <xdr:row>0</xdr:row>
      <xdr:rowOff>57150</xdr:rowOff>
    </xdr:from>
    <xdr:to>
      <xdr:col>6</xdr:col>
      <xdr:colOff>2038350</xdr:colOff>
      <xdr:row>2</xdr:row>
      <xdr:rowOff>228600</xdr:rowOff>
    </xdr:to>
    <xdr:sp>
      <xdr:nvSpPr>
        <xdr:cNvPr id="3" name="AutoShape 2"/>
        <xdr:cNvSpPr>
          <a:spLocks/>
        </xdr:cNvSpPr>
      </xdr:nvSpPr>
      <xdr:spPr>
        <a:xfrm>
          <a:off x="3686175" y="571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4</xdr:row>
      <xdr:rowOff>76200</xdr:rowOff>
    </xdr:from>
    <xdr:to>
      <xdr:col>10</xdr:col>
      <xdr:colOff>1981200</xdr:colOff>
      <xdr:row>6</xdr:row>
      <xdr:rowOff>247650</xdr:rowOff>
    </xdr:to>
    <xdr:sp>
      <xdr:nvSpPr>
        <xdr:cNvPr id="4" name="AutoShape 2"/>
        <xdr:cNvSpPr>
          <a:spLocks/>
        </xdr:cNvSpPr>
      </xdr:nvSpPr>
      <xdr:spPr>
        <a:xfrm>
          <a:off x="6572250" y="373380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8</xdr:row>
      <xdr:rowOff>57150</xdr:rowOff>
    </xdr:from>
    <xdr:to>
      <xdr:col>6</xdr:col>
      <xdr:colOff>2076450</xdr:colOff>
      <xdr:row>10</xdr:row>
      <xdr:rowOff>228600</xdr:rowOff>
    </xdr:to>
    <xdr:sp>
      <xdr:nvSpPr>
        <xdr:cNvPr id="5" name="AutoShape 2"/>
        <xdr:cNvSpPr>
          <a:spLocks/>
        </xdr:cNvSpPr>
      </xdr:nvSpPr>
      <xdr:spPr>
        <a:xfrm>
          <a:off x="3724275" y="73723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12</xdr:row>
      <xdr:rowOff>57150</xdr:rowOff>
    </xdr:from>
    <xdr:to>
      <xdr:col>2</xdr:col>
      <xdr:colOff>2019300</xdr:colOff>
      <xdr:row>14</xdr:row>
      <xdr:rowOff>228600</xdr:rowOff>
    </xdr:to>
    <xdr:sp>
      <xdr:nvSpPr>
        <xdr:cNvPr id="6" name="AutoShape 2"/>
        <xdr:cNvSpPr>
          <a:spLocks/>
        </xdr:cNvSpPr>
      </xdr:nvSpPr>
      <xdr:spPr>
        <a:xfrm>
          <a:off x="733425" y="11029950"/>
          <a:ext cx="1666875" cy="167640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8</xdr:row>
      <xdr:rowOff>57150</xdr:rowOff>
    </xdr:from>
    <xdr:to>
      <xdr:col>2</xdr:col>
      <xdr:colOff>2000250</xdr:colOff>
      <xdr:row>10</xdr:row>
      <xdr:rowOff>228600</xdr:rowOff>
    </xdr:to>
    <xdr:sp>
      <xdr:nvSpPr>
        <xdr:cNvPr id="7" name="AutoShape 2"/>
        <xdr:cNvSpPr>
          <a:spLocks/>
        </xdr:cNvSpPr>
      </xdr:nvSpPr>
      <xdr:spPr>
        <a:xfrm>
          <a:off x="714375" y="73723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76200</xdr:rowOff>
    </xdr:from>
    <xdr:to>
      <xdr:col>6</xdr:col>
      <xdr:colOff>2000250</xdr:colOff>
      <xdr:row>6</xdr:row>
      <xdr:rowOff>247650</xdr:rowOff>
    </xdr:to>
    <xdr:sp>
      <xdr:nvSpPr>
        <xdr:cNvPr id="8" name="AutoShape 2"/>
        <xdr:cNvSpPr>
          <a:spLocks/>
        </xdr:cNvSpPr>
      </xdr:nvSpPr>
      <xdr:spPr>
        <a:xfrm>
          <a:off x="3648075" y="373380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4</xdr:row>
      <xdr:rowOff>57150</xdr:rowOff>
    </xdr:from>
    <xdr:to>
      <xdr:col>2</xdr:col>
      <xdr:colOff>2038350</xdr:colOff>
      <xdr:row>6</xdr:row>
      <xdr:rowOff>228600</xdr:rowOff>
    </xdr:to>
    <xdr:sp>
      <xdr:nvSpPr>
        <xdr:cNvPr id="9" name="AutoShape 2"/>
        <xdr:cNvSpPr>
          <a:spLocks/>
        </xdr:cNvSpPr>
      </xdr:nvSpPr>
      <xdr:spPr>
        <a:xfrm>
          <a:off x="752475" y="37147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12</xdr:row>
      <xdr:rowOff>76200</xdr:rowOff>
    </xdr:from>
    <xdr:to>
      <xdr:col>6</xdr:col>
      <xdr:colOff>2019300</xdr:colOff>
      <xdr:row>14</xdr:row>
      <xdr:rowOff>247650</xdr:rowOff>
    </xdr:to>
    <xdr:sp>
      <xdr:nvSpPr>
        <xdr:cNvPr id="10" name="AutoShape 2"/>
        <xdr:cNvSpPr>
          <a:spLocks/>
        </xdr:cNvSpPr>
      </xdr:nvSpPr>
      <xdr:spPr>
        <a:xfrm>
          <a:off x="3667125" y="11049000"/>
          <a:ext cx="1666875" cy="167640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352425</xdr:colOff>
      <xdr:row>12</xdr:row>
      <xdr:rowOff>38100</xdr:rowOff>
    </xdr:from>
    <xdr:to>
      <xdr:col>10</xdr:col>
      <xdr:colOff>2019300</xdr:colOff>
      <xdr:row>14</xdr:row>
      <xdr:rowOff>209550</xdr:rowOff>
    </xdr:to>
    <xdr:sp>
      <xdr:nvSpPr>
        <xdr:cNvPr id="11" name="AutoShape 2"/>
        <xdr:cNvSpPr>
          <a:spLocks/>
        </xdr:cNvSpPr>
      </xdr:nvSpPr>
      <xdr:spPr>
        <a:xfrm>
          <a:off x="6610350" y="11010900"/>
          <a:ext cx="1666875" cy="167640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12</xdr:row>
      <xdr:rowOff>57150</xdr:rowOff>
    </xdr:from>
    <xdr:to>
      <xdr:col>14</xdr:col>
      <xdr:colOff>1981200</xdr:colOff>
      <xdr:row>14</xdr:row>
      <xdr:rowOff>228600</xdr:rowOff>
    </xdr:to>
    <xdr:sp>
      <xdr:nvSpPr>
        <xdr:cNvPr id="12" name="AutoShape 2"/>
        <xdr:cNvSpPr>
          <a:spLocks/>
        </xdr:cNvSpPr>
      </xdr:nvSpPr>
      <xdr:spPr>
        <a:xfrm>
          <a:off x="9544050" y="11029950"/>
          <a:ext cx="1666875" cy="167640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333375</xdr:colOff>
      <xdr:row>12</xdr:row>
      <xdr:rowOff>57150</xdr:rowOff>
    </xdr:from>
    <xdr:to>
      <xdr:col>18</xdr:col>
      <xdr:colOff>2000250</xdr:colOff>
      <xdr:row>14</xdr:row>
      <xdr:rowOff>228600</xdr:rowOff>
    </xdr:to>
    <xdr:sp>
      <xdr:nvSpPr>
        <xdr:cNvPr id="13" name="AutoShape 2"/>
        <xdr:cNvSpPr>
          <a:spLocks/>
        </xdr:cNvSpPr>
      </xdr:nvSpPr>
      <xdr:spPr>
        <a:xfrm>
          <a:off x="12534900" y="11029950"/>
          <a:ext cx="1666875" cy="167640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371475</xdr:colOff>
      <xdr:row>12</xdr:row>
      <xdr:rowOff>76200</xdr:rowOff>
    </xdr:from>
    <xdr:to>
      <xdr:col>22</xdr:col>
      <xdr:colOff>2038350</xdr:colOff>
      <xdr:row>14</xdr:row>
      <xdr:rowOff>247650</xdr:rowOff>
    </xdr:to>
    <xdr:sp>
      <xdr:nvSpPr>
        <xdr:cNvPr id="14" name="AutoShape 2"/>
        <xdr:cNvSpPr>
          <a:spLocks/>
        </xdr:cNvSpPr>
      </xdr:nvSpPr>
      <xdr:spPr>
        <a:xfrm>
          <a:off x="15544800" y="11049000"/>
          <a:ext cx="1666875" cy="167640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371475</xdr:colOff>
      <xdr:row>0</xdr:row>
      <xdr:rowOff>57150</xdr:rowOff>
    </xdr:from>
    <xdr:to>
      <xdr:col>10</xdr:col>
      <xdr:colOff>2038350</xdr:colOff>
      <xdr:row>2</xdr:row>
      <xdr:rowOff>228600</xdr:rowOff>
    </xdr:to>
    <xdr:sp>
      <xdr:nvSpPr>
        <xdr:cNvPr id="15" name="AutoShape 2"/>
        <xdr:cNvSpPr>
          <a:spLocks/>
        </xdr:cNvSpPr>
      </xdr:nvSpPr>
      <xdr:spPr>
        <a:xfrm>
          <a:off x="6629400" y="571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390525</xdr:colOff>
      <xdr:row>0</xdr:row>
      <xdr:rowOff>76200</xdr:rowOff>
    </xdr:from>
    <xdr:to>
      <xdr:col>18</xdr:col>
      <xdr:colOff>2057400</xdr:colOff>
      <xdr:row>2</xdr:row>
      <xdr:rowOff>247650</xdr:rowOff>
    </xdr:to>
    <xdr:sp>
      <xdr:nvSpPr>
        <xdr:cNvPr id="16" name="AutoShape 2"/>
        <xdr:cNvSpPr>
          <a:spLocks/>
        </xdr:cNvSpPr>
      </xdr:nvSpPr>
      <xdr:spPr>
        <a:xfrm>
          <a:off x="12592050" y="7620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333375</xdr:colOff>
      <xdr:row>0</xdr:row>
      <xdr:rowOff>76200</xdr:rowOff>
    </xdr:from>
    <xdr:to>
      <xdr:col>22</xdr:col>
      <xdr:colOff>2000250</xdr:colOff>
      <xdr:row>2</xdr:row>
      <xdr:rowOff>247650</xdr:rowOff>
    </xdr:to>
    <xdr:sp>
      <xdr:nvSpPr>
        <xdr:cNvPr id="17" name="AutoShape 2"/>
        <xdr:cNvSpPr>
          <a:spLocks/>
        </xdr:cNvSpPr>
      </xdr:nvSpPr>
      <xdr:spPr>
        <a:xfrm>
          <a:off x="15506700" y="7620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0</xdr:row>
      <xdr:rowOff>57150</xdr:rowOff>
    </xdr:from>
    <xdr:to>
      <xdr:col>26</xdr:col>
      <xdr:colOff>1981200</xdr:colOff>
      <xdr:row>2</xdr:row>
      <xdr:rowOff>228600</xdr:rowOff>
    </xdr:to>
    <xdr:sp>
      <xdr:nvSpPr>
        <xdr:cNvPr id="18" name="AutoShape 2"/>
        <xdr:cNvSpPr>
          <a:spLocks/>
        </xdr:cNvSpPr>
      </xdr:nvSpPr>
      <xdr:spPr>
        <a:xfrm>
          <a:off x="18459450" y="571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371475</xdr:colOff>
      <xdr:row>0</xdr:row>
      <xdr:rowOff>76200</xdr:rowOff>
    </xdr:from>
    <xdr:to>
      <xdr:col>30</xdr:col>
      <xdr:colOff>2038350</xdr:colOff>
      <xdr:row>2</xdr:row>
      <xdr:rowOff>247650</xdr:rowOff>
    </xdr:to>
    <xdr:sp>
      <xdr:nvSpPr>
        <xdr:cNvPr id="19" name="AutoShape 2"/>
        <xdr:cNvSpPr>
          <a:spLocks/>
        </xdr:cNvSpPr>
      </xdr:nvSpPr>
      <xdr:spPr>
        <a:xfrm>
          <a:off x="21488400" y="7620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428625</xdr:colOff>
      <xdr:row>0</xdr:row>
      <xdr:rowOff>57150</xdr:rowOff>
    </xdr:from>
    <xdr:to>
      <xdr:col>14</xdr:col>
      <xdr:colOff>2095500</xdr:colOff>
      <xdr:row>2</xdr:row>
      <xdr:rowOff>228600</xdr:rowOff>
    </xdr:to>
    <xdr:sp>
      <xdr:nvSpPr>
        <xdr:cNvPr id="20" name="AutoShape 2"/>
        <xdr:cNvSpPr>
          <a:spLocks/>
        </xdr:cNvSpPr>
      </xdr:nvSpPr>
      <xdr:spPr>
        <a:xfrm>
          <a:off x="9658350" y="571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333375</xdr:colOff>
      <xdr:row>4</xdr:row>
      <xdr:rowOff>76200</xdr:rowOff>
    </xdr:from>
    <xdr:to>
      <xdr:col>14</xdr:col>
      <xdr:colOff>2000250</xdr:colOff>
      <xdr:row>6</xdr:row>
      <xdr:rowOff>247650</xdr:rowOff>
    </xdr:to>
    <xdr:sp>
      <xdr:nvSpPr>
        <xdr:cNvPr id="21" name="AutoShape 2"/>
        <xdr:cNvSpPr>
          <a:spLocks/>
        </xdr:cNvSpPr>
      </xdr:nvSpPr>
      <xdr:spPr>
        <a:xfrm>
          <a:off x="9563100" y="373380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390525</xdr:colOff>
      <xdr:row>4</xdr:row>
      <xdr:rowOff>57150</xdr:rowOff>
    </xdr:from>
    <xdr:to>
      <xdr:col>18</xdr:col>
      <xdr:colOff>2057400</xdr:colOff>
      <xdr:row>6</xdr:row>
      <xdr:rowOff>228600</xdr:rowOff>
    </xdr:to>
    <xdr:sp>
      <xdr:nvSpPr>
        <xdr:cNvPr id="22" name="AutoShape 2"/>
        <xdr:cNvSpPr>
          <a:spLocks/>
        </xdr:cNvSpPr>
      </xdr:nvSpPr>
      <xdr:spPr>
        <a:xfrm>
          <a:off x="12592050" y="37147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371475</xdr:colOff>
      <xdr:row>4</xdr:row>
      <xdr:rowOff>57150</xdr:rowOff>
    </xdr:from>
    <xdr:to>
      <xdr:col>22</xdr:col>
      <xdr:colOff>2038350</xdr:colOff>
      <xdr:row>6</xdr:row>
      <xdr:rowOff>228600</xdr:rowOff>
    </xdr:to>
    <xdr:sp>
      <xdr:nvSpPr>
        <xdr:cNvPr id="23" name="AutoShape 2"/>
        <xdr:cNvSpPr>
          <a:spLocks/>
        </xdr:cNvSpPr>
      </xdr:nvSpPr>
      <xdr:spPr>
        <a:xfrm>
          <a:off x="15544800" y="37147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8</xdr:row>
      <xdr:rowOff>57150</xdr:rowOff>
    </xdr:from>
    <xdr:to>
      <xdr:col>10</xdr:col>
      <xdr:colOff>2000250</xdr:colOff>
      <xdr:row>10</xdr:row>
      <xdr:rowOff>228600</xdr:rowOff>
    </xdr:to>
    <xdr:sp>
      <xdr:nvSpPr>
        <xdr:cNvPr id="24" name="AutoShape 2"/>
        <xdr:cNvSpPr>
          <a:spLocks/>
        </xdr:cNvSpPr>
      </xdr:nvSpPr>
      <xdr:spPr>
        <a:xfrm>
          <a:off x="6591300" y="73723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390525</xdr:colOff>
      <xdr:row>8</xdr:row>
      <xdr:rowOff>76200</xdr:rowOff>
    </xdr:from>
    <xdr:to>
      <xdr:col>14</xdr:col>
      <xdr:colOff>2057400</xdr:colOff>
      <xdr:row>10</xdr:row>
      <xdr:rowOff>247650</xdr:rowOff>
    </xdr:to>
    <xdr:sp>
      <xdr:nvSpPr>
        <xdr:cNvPr id="25" name="AutoShape 2"/>
        <xdr:cNvSpPr>
          <a:spLocks/>
        </xdr:cNvSpPr>
      </xdr:nvSpPr>
      <xdr:spPr>
        <a:xfrm>
          <a:off x="9620250" y="739140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371475</xdr:colOff>
      <xdr:row>8</xdr:row>
      <xdr:rowOff>57150</xdr:rowOff>
    </xdr:from>
    <xdr:to>
      <xdr:col>18</xdr:col>
      <xdr:colOff>2038350</xdr:colOff>
      <xdr:row>10</xdr:row>
      <xdr:rowOff>228600</xdr:rowOff>
    </xdr:to>
    <xdr:sp>
      <xdr:nvSpPr>
        <xdr:cNvPr id="26" name="AutoShape 2"/>
        <xdr:cNvSpPr>
          <a:spLocks/>
        </xdr:cNvSpPr>
      </xdr:nvSpPr>
      <xdr:spPr>
        <a:xfrm>
          <a:off x="12573000" y="73723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333375</xdr:colOff>
      <xdr:row>8</xdr:row>
      <xdr:rowOff>57150</xdr:rowOff>
    </xdr:from>
    <xdr:to>
      <xdr:col>22</xdr:col>
      <xdr:colOff>2000250</xdr:colOff>
      <xdr:row>10</xdr:row>
      <xdr:rowOff>228600</xdr:rowOff>
    </xdr:to>
    <xdr:sp>
      <xdr:nvSpPr>
        <xdr:cNvPr id="27" name="AutoShape 2"/>
        <xdr:cNvSpPr>
          <a:spLocks/>
        </xdr:cNvSpPr>
      </xdr:nvSpPr>
      <xdr:spPr>
        <a:xfrm>
          <a:off x="15506700" y="7372350"/>
          <a:ext cx="1666875" cy="1695450"/>
        </a:xfrm>
        <a:custGeom>
          <a:pathLst>
            <a:path h="21600" w="21600">
              <a:moveTo>
                <a:pt x="2268" y="10800"/>
              </a:moveTo>
              <a:cubicBezTo>
                <a:pt x="2268" y="6087"/>
                <a:pt x="6087" y="2268"/>
                <a:pt x="10800" y="2268"/>
              </a:cubicBezTo>
              <a:cubicBezTo>
                <a:pt x="15512" y="2267"/>
                <a:pt x="19331" y="6087"/>
                <a:pt x="19332" y="10799"/>
              </a:cubicBezTo>
              <a:lnTo>
                <a:pt x="21600" y="10800"/>
              </a:lnTo>
              <a:cubicBezTo>
                <a:pt x="21600" y="4835"/>
                <a:pt x="16764" y="0"/>
                <a:pt x="10800" y="0"/>
              </a:cubicBezTo>
              <a:cubicBezTo>
                <a:pt x="4835" y="0"/>
                <a:pt x="0" y="4835"/>
                <a:pt x="0" y="10800"/>
              </a:cubicBezTo>
              <a:lnTo>
                <a:pt x="2268" y="108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114300</xdr:rowOff>
    </xdr:from>
    <xdr:to>
      <xdr:col>8</xdr:col>
      <xdr:colOff>581025</xdr:colOff>
      <xdr:row>34</xdr:row>
      <xdr:rowOff>114300</xdr:rowOff>
    </xdr:to>
    <xdr:grpSp>
      <xdr:nvGrpSpPr>
        <xdr:cNvPr id="1" name="Group 76"/>
        <xdr:cNvGrpSpPr>
          <a:grpSpLocks/>
        </xdr:cNvGrpSpPr>
      </xdr:nvGrpSpPr>
      <xdr:grpSpPr>
        <a:xfrm>
          <a:off x="1114425" y="1914525"/>
          <a:ext cx="6134100" cy="4695825"/>
          <a:chOff x="2002192" y="2706151"/>
          <a:chExt cx="7036335" cy="7972920"/>
        </a:xfrm>
        <a:solidFill>
          <a:srgbClr val="FFFFFF"/>
        </a:solidFill>
      </xdr:grpSpPr>
      <xdr:pic>
        <xdr:nvPicPr>
          <xdr:cNvPr id="2" name="Picture 69" descr="OP432-L2.JPG"/>
          <xdr:cNvPicPr preferRelativeResize="1">
            <a:picLocks noChangeAspect="1"/>
          </xdr:cNvPicPr>
        </xdr:nvPicPr>
        <xdr:blipFill>
          <a:blip r:embed="rId1"/>
          <a:stretch>
            <a:fillRect/>
          </a:stretch>
        </xdr:blipFill>
        <xdr:spPr>
          <a:xfrm rot="10800000">
            <a:off x="3968848" y="3461585"/>
            <a:ext cx="4721381" cy="6382322"/>
          </a:xfrm>
          <a:prstGeom prst="rect">
            <a:avLst/>
          </a:prstGeom>
          <a:noFill/>
          <a:ln w="9525" cmpd="sng">
            <a:noFill/>
          </a:ln>
        </xdr:spPr>
      </xdr:pic>
      <xdr:grpSp>
        <xdr:nvGrpSpPr>
          <xdr:cNvPr id="3" name="Group 4"/>
          <xdr:cNvGrpSpPr>
            <a:grpSpLocks/>
          </xdr:cNvGrpSpPr>
        </xdr:nvGrpSpPr>
        <xdr:grpSpPr>
          <a:xfrm>
            <a:off x="5527396" y="9829955"/>
            <a:ext cx="1314036" cy="849116"/>
            <a:chOff x="93" y="1368"/>
            <a:chExt cx="157" cy="79"/>
          </a:xfrm>
          <a:solidFill>
            <a:srgbClr val="FFFFFF"/>
          </a:solidFill>
        </xdr:grpSpPr>
        <xdr:sp>
          <xdr:nvSpPr>
            <xdr:cNvPr id="4" name="Line 5"/>
            <xdr:cNvSpPr>
              <a:spLocks/>
            </xdr:cNvSpPr>
          </xdr:nvSpPr>
          <xdr:spPr>
            <a:xfrm flipH="1">
              <a:off x="151" y="1376"/>
              <a:ext cx="41" cy="41"/>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 name="Group 6"/>
            <xdr:cNvGrpSpPr>
              <a:grpSpLocks/>
            </xdr:cNvGrpSpPr>
          </xdr:nvGrpSpPr>
          <xdr:grpSpPr>
            <a:xfrm>
              <a:off x="177" y="1368"/>
              <a:ext cx="73" cy="54"/>
              <a:chOff x="47" y="122"/>
              <a:chExt cx="165" cy="139"/>
            </a:xfrm>
            <a:solidFill>
              <a:srgbClr val="FFFFFF"/>
            </a:solidFill>
          </xdr:grpSpPr>
          <xdr:sp>
            <xdr:nvSpPr>
              <xdr:cNvPr id="6" name="Freeform 7"/>
              <xdr:cNvSpPr>
                <a:spLocks/>
              </xdr:cNvSpPr>
            </xdr:nvSpPr>
            <xdr:spPr>
              <a:xfrm>
                <a:off x="47" y="122"/>
                <a:ext cx="165" cy="139"/>
              </a:xfrm>
              <a:custGeom>
                <a:pathLst>
                  <a:path h="372" w="551">
                    <a:moveTo>
                      <a:pt x="199" y="2"/>
                    </a:moveTo>
                    <a:lnTo>
                      <a:pt x="0" y="134"/>
                    </a:lnTo>
                    <a:lnTo>
                      <a:pt x="86" y="343"/>
                    </a:lnTo>
                    <a:lnTo>
                      <a:pt x="281" y="372"/>
                    </a:lnTo>
                    <a:lnTo>
                      <a:pt x="472" y="353"/>
                    </a:lnTo>
                    <a:lnTo>
                      <a:pt x="551" y="185"/>
                    </a:lnTo>
                    <a:lnTo>
                      <a:pt x="349" y="0"/>
                    </a:lnTo>
                    <a:lnTo>
                      <a:pt x="327" y="36"/>
                    </a:lnTo>
                    <a:lnTo>
                      <a:pt x="468" y="190"/>
                    </a:lnTo>
                    <a:lnTo>
                      <a:pt x="438" y="249"/>
                    </a:lnTo>
                    <a:lnTo>
                      <a:pt x="349" y="172"/>
                    </a:lnTo>
                    <a:lnTo>
                      <a:pt x="219" y="170"/>
                    </a:lnTo>
                    <a:lnTo>
                      <a:pt x="140" y="238"/>
                    </a:lnTo>
                    <a:lnTo>
                      <a:pt x="78" y="156"/>
                    </a:lnTo>
                    <a:lnTo>
                      <a:pt x="227" y="34"/>
                    </a:lnTo>
                    <a:lnTo>
                      <a:pt x="199" y="2"/>
                    </a:lnTo>
                    <a:close/>
                  </a:path>
                </a:pathLst>
              </a:custGeom>
              <a:solidFill>
                <a:srgbClr val="FF6600"/>
              </a:solidFill>
              <a:ln w="9525" cmpd="sng">
                <a:solidFill>
                  <a:srgbClr val="FFFF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8"/>
              <xdr:cNvSpPr>
                <a:spLocks/>
              </xdr:cNvSpPr>
            </xdr:nvSpPr>
            <xdr:spPr>
              <a:xfrm>
                <a:off x="107" y="137"/>
                <a:ext cx="51" cy="46"/>
              </a:xfrm>
              <a:prstGeom prst="ellipse">
                <a:avLst/>
              </a:prstGeom>
              <a:solidFill>
                <a:srgbClr val="FF6600"/>
              </a:solidFill>
              <a:ln w="9525" cmpd="sng">
                <a:solidFill>
                  <a:srgbClr val="FFFF99"/>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 name="Group 9"/>
            <xdr:cNvGrpSpPr>
              <a:grpSpLocks/>
            </xdr:cNvGrpSpPr>
          </xdr:nvGrpSpPr>
          <xdr:grpSpPr>
            <a:xfrm>
              <a:off x="93" y="1419"/>
              <a:ext cx="120" cy="28"/>
              <a:chOff x="312" y="1748"/>
              <a:chExt cx="171" cy="51"/>
            </a:xfrm>
            <a:solidFill>
              <a:srgbClr val="FFFFFF"/>
            </a:solidFill>
          </xdr:grpSpPr>
          <xdr:sp>
            <xdr:nvSpPr>
              <xdr:cNvPr id="9" name="Rectangle 10"/>
              <xdr:cNvSpPr>
                <a:spLocks/>
              </xdr:cNvSpPr>
            </xdr:nvSpPr>
            <xdr:spPr>
              <a:xfrm>
                <a:off x="312" y="1748"/>
                <a:ext cx="171" cy="51"/>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1" name="5-Point Star 4"/>
          <xdr:cNvSpPr>
            <a:spLocks/>
          </xdr:cNvSpPr>
        </xdr:nvSpPr>
        <xdr:spPr>
          <a:xfrm>
            <a:off x="7156307" y="9600734"/>
            <a:ext cx="399312" cy="334863"/>
          </a:xfrm>
          <a:custGeom>
            <a:pathLst>
              <a:path h="334194" w="399360">
                <a:moveTo>
                  <a:pt x="0" y="127650"/>
                </a:moveTo>
                <a:lnTo>
                  <a:pt x="152543" y="127651"/>
                </a:lnTo>
                <a:lnTo>
                  <a:pt x="199680" y="0"/>
                </a:lnTo>
                <a:lnTo>
                  <a:pt x="246817" y="127651"/>
                </a:lnTo>
                <a:lnTo>
                  <a:pt x="399360" y="127650"/>
                </a:lnTo>
                <a:lnTo>
                  <a:pt x="275950" y="206542"/>
                </a:lnTo>
                <a:lnTo>
                  <a:pt x="323089" y="334193"/>
                </a:lnTo>
                <a:lnTo>
                  <a:pt x="199680" y="255300"/>
                </a:lnTo>
                <a:lnTo>
                  <a:pt x="76271" y="334193"/>
                </a:lnTo>
                <a:lnTo>
                  <a:pt x="123410" y="206542"/>
                </a:lnTo>
                <a:lnTo>
                  <a:pt x="0" y="127650"/>
                </a:lnTo>
                <a:close/>
              </a:path>
            </a:pathLst>
          </a:cu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2" name="5-Point Star 5"/>
          <xdr:cNvSpPr>
            <a:spLocks/>
          </xdr:cNvSpPr>
        </xdr:nvSpPr>
        <xdr:spPr>
          <a:xfrm>
            <a:off x="8078067" y="8416755"/>
            <a:ext cx="313117" cy="342836"/>
          </a:xfrm>
          <a:custGeom>
            <a:pathLst>
              <a:path h="343743" w="313783">
                <a:moveTo>
                  <a:pt x="0" y="131298"/>
                </a:moveTo>
                <a:lnTo>
                  <a:pt x="119855" y="131299"/>
                </a:lnTo>
                <a:lnTo>
                  <a:pt x="156892" y="0"/>
                </a:lnTo>
                <a:lnTo>
                  <a:pt x="193928" y="131299"/>
                </a:lnTo>
                <a:lnTo>
                  <a:pt x="313783" y="131298"/>
                </a:lnTo>
                <a:lnTo>
                  <a:pt x="216818" y="212444"/>
                </a:lnTo>
                <a:lnTo>
                  <a:pt x="253856" y="343742"/>
                </a:lnTo>
                <a:lnTo>
                  <a:pt x="156892" y="262594"/>
                </a:lnTo>
                <a:lnTo>
                  <a:pt x="59927" y="343742"/>
                </a:lnTo>
                <a:lnTo>
                  <a:pt x="96965" y="212444"/>
                </a:lnTo>
                <a:lnTo>
                  <a:pt x="0" y="131298"/>
                </a:lnTo>
                <a:close/>
              </a:path>
            </a:pathLst>
          </a:cu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3" name="TextBox 6"/>
          <xdr:cNvSpPr txBox="1">
            <a:spLocks noChangeArrowheads="1"/>
          </xdr:cNvSpPr>
        </xdr:nvSpPr>
        <xdr:spPr>
          <a:xfrm>
            <a:off x="7622465" y="9666510"/>
            <a:ext cx="589293" cy="304964"/>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E-1</a:t>
            </a:r>
            <a:r>
              <a:rPr lang="en-US" cap="none" sz="800" b="1" i="0" u="none" baseline="0">
                <a:solidFill>
                  <a:srgbClr val="000000"/>
                </a:solidFill>
                <a:latin typeface="Arial"/>
                <a:ea typeface="Arial"/>
                <a:cs typeface="Arial"/>
              </a:rPr>
              <a:t>
</a:t>
            </a:r>
          </a:p>
        </xdr:txBody>
      </xdr:sp>
      <xdr:sp>
        <xdr:nvSpPr>
          <xdr:cNvPr id="14" name="Text Box 31"/>
          <xdr:cNvSpPr txBox="1">
            <a:spLocks noChangeArrowheads="1"/>
          </xdr:cNvSpPr>
        </xdr:nvSpPr>
        <xdr:spPr>
          <a:xfrm>
            <a:off x="5805331" y="2706151"/>
            <a:ext cx="2756484" cy="1050432"/>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0000"/>
                </a:solidFill>
                <a:latin typeface="Calibri"/>
                <a:ea typeface="Calibri"/>
                <a:cs typeface="Calibri"/>
              </a:rPr>
              <a:t>OPERATOR
</a:t>
            </a:r>
            <a:r>
              <a:rPr lang="en-US" cap="none" sz="2000" b="1" i="0" u="none" baseline="0">
                <a:solidFill>
                  <a:srgbClr val="000000"/>
                </a:solidFill>
                <a:latin typeface="Calibri"/>
                <a:ea typeface="Calibri"/>
                <a:cs typeface="Calibri"/>
              </a:rPr>
              <a:t>POSITION</a:t>
            </a:r>
          </a:p>
        </xdr:txBody>
      </xdr:sp>
      <xdr:sp>
        <xdr:nvSpPr>
          <xdr:cNvPr id="15" name="Text Box 31"/>
          <xdr:cNvSpPr txBox="1">
            <a:spLocks noChangeArrowheads="1"/>
          </xdr:cNvSpPr>
        </xdr:nvSpPr>
        <xdr:spPr>
          <a:xfrm>
            <a:off x="2002192" y="2803819"/>
            <a:ext cx="2862029" cy="89695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Calibri"/>
                <a:ea typeface="Calibri"/>
                <a:cs typeface="Calibri"/>
              </a:rPr>
              <a:t>PRESSURE GAGE POSIT</a:t>
            </a:r>
            <a:r>
              <a:rPr lang="en-US" cap="none" sz="1600" b="1" i="1" u="none" baseline="0">
                <a:solidFill>
                  <a:srgbClr val="000000"/>
                </a:solidFill>
                <a:latin typeface="Calibri"/>
                <a:ea typeface="Calibri"/>
                <a:cs typeface="Calibri"/>
              </a:rPr>
              <a:t>ION</a:t>
            </a:r>
          </a:p>
        </xdr:txBody>
      </xdr:sp>
      <xdr:sp>
        <xdr:nvSpPr>
          <xdr:cNvPr id="16" name="Straight Arrow Connector 9"/>
          <xdr:cNvSpPr>
            <a:spLocks/>
          </xdr:cNvSpPr>
        </xdr:nvSpPr>
        <xdr:spPr>
          <a:xfrm>
            <a:off x="4864221" y="3250303"/>
            <a:ext cx="265622" cy="61989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TextBox 10"/>
          <xdr:cNvSpPr txBox="1">
            <a:spLocks noChangeArrowheads="1"/>
          </xdr:cNvSpPr>
        </xdr:nvSpPr>
        <xdr:spPr>
          <a:xfrm>
            <a:off x="8458029" y="8416755"/>
            <a:ext cx="580498" cy="342836"/>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A-1</a:t>
            </a:r>
            <a:r>
              <a:rPr lang="en-US" cap="none" sz="800" b="1" i="0" u="none" baseline="0">
                <a:solidFill>
                  <a:srgbClr val="FFFFFF"/>
                </a:solidFill>
                <a:latin typeface="Arial"/>
                <a:ea typeface="Arial"/>
                <a:cs typeface="Arial"/>
              </a:rPr>
              <a:t>
</a:t>
            </a:r>
          </a:p>
        </xdr:txBody>
      </xdr:sp>
    </xdr:grpSp>
    <xdr:clientData/>
  </xdr:twoCellAnchor>
  <xdr:twoCellAnchor>
    <xdr:from>
      <xdr:col>20</xdr:col>
      <xdr:colOff>180975</xdr:colOff>
      <xdr:row>4</xdr:row>
      <xdr:rowOff>104775</xdr:rowOff>
    </xdr:from>
    <xdr:to>
      <xdr:col>26</xdr:col>
      <xdr:colOff>19050</xdr:colOff>
      <xdr:row>35</xdr:row>
      <xdr:rowOff>38100</xdr:rowOff>
    </xdr:to>
    <xdr:grpSp>
      <xdr:nvGrpSpPr>
        <xdr:cNvPr id="18" name="Group 93"/>
        <xdr:cNvGrpSpPr>
          <a:grpSpLocks/>
        </xdr:cNvGrpSpPr>
      </xdr:nvGrpSpPr>
      <xdr:grpSpPr>
        <a:xfrm>
          <a:off x="15116175" y="1743075"/>
          <a:ext cx="3495675" cy="4953000"/>
          <a:chOff x="14456554" y="2396827"/>
          <a:chExt cx="7311632" cy="8559232"/>
        </a:xfrm>
        <a:solidFill>
          <a:srgbClr val="FFFFFF"/>
        </a:solidFill>
      </xdr:grpSpPr>
      <xdr:pic>
        <xdr:nvPicPr>
          <xdr:cNvPr id="19" name="Picture 70" descr="OP432-L2.JPG"/>
          <xdr:cNvPicPr preferRelativeResize="1">
            <a:picLocks noChangeAspect="1"/>
          </xdr:cNvPicPr>
        </xdr:nvPicPr>
        <xdr:blipFill>
          <a:blip r:embed="rId1"/>
          <a:stretch>
            <a:fillRect/>
          </a:stretch>
        </xdr:blipFill>
        <xdr:spPr>
          <a:xfrm rot="10800000">
            <a:off x="16624453" y="3515947"/>
            <a:ext cx="4741593" cy="6582049"/>
          </a:xfrm>
          <a:prstGeom prst="rect">
            <a:avLst/>
          </a:prstGeom>
          <a:noFill/>
          <a:ln w="9525" cmpd="sng">
            <a:noFill/>
          </a:ln>
        </xdr:spPr>
      </xdr:pic>
      <xdr:grpSp>
        <xdr:nvGrpSpPr>
          <xdr:cNvPr id="20" name="Group 4"/>
          <xdr:cNvGrpSpPr>
            <a:grpSpLocks/>
          </xdr:cNvGrpSpPr>
        </xdr:nvGrpSpPr>
        <xdr:grpSpPr>
          <a:xfrm>
            <a:off x="18183658" y="10097996"/>
            <a:ext cx="1378243" cy="858063"/>
            <a:chOff x="94" y="1368"/>
            <a:chExt cx="165" cy="79"/>
          </a:xfrm>
          <a:solidFill>
            <a:srgbClr val="FFFFFF"/>
          </a:solidFill>
        </xdr:grpSpPr>
        <xdr:sp>
          <xdr:nvSpPr>
            <xdr:cNvPr id="21" name="Line 5"/>
            <xdr:cNvSpPr>
              <a:spLocks/>
            </xdr:cNvSpPr>
          </xdr:nvSpPr>
          <xdr:spPr>
            <a:xfrm flipH="1">
              <a:off x="151" y="1376"/>
              <a:ext cx="41" cy="41"/>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2" name="Group 6"/>
            <xdr:cNvGrpSpPr>
              <a:grpSpLocks/>
            </xdr:cNvGrpSpPr>
          </xdr:nvGrpSpPr>
          <xdr:grpSpPr>
            <a:xfrm>
              <a:off x="172" y="1368"/>
              <a:ext cx="87" cy="54"/>
              <a:chOff x="35" y="122"/>
              <a:chExt cx="197" cy="139"/>
            </a:xfrm>
            <a:solidFill>
              <a:srgbClr val="FFFFFF"/>
            </a:solidFill>
          </xdr:grpSpPr>
          <xdr:sp>
            <xdr:nvSpPr>
              <xdr:cNvPr id="23" name="Freeform 7"/>
              <xdr:cNvSpPr>
                <a:spLocks/>
              </xdr:cNvSpPr>
            </xdr:nvSpPr>
            <xdr:spPr>
              <a:xfrm>
                <a:off x="35" y="122"/>
                <a:ext cx="197" cy="139"/>
              </a:xfrm>
              <a:custGeom>
                <a:pathLst>
                  <a:path h="372" w="551">
                    <a:moveTo>
                      <a:pt x="199" y="2"/>
                    </a:moveTo>
                    <a:lnTo>
                      <a:pt x="0" y="134"/>
                    </a:lnTo>
                    <a:lnTo>
                      <a:pt x="86" y="343"/>
                    </a:lnTo>
                    <a:lnTo>
                      <a:pt x="281" y="372"/>
                    </a:lnTo>
                    <a:lnTo>
                      <a:pt x="472" y="353"/>
                    </a:lnTo>
                    <a:lnTo>
                      <a:pt x="551" y="185"/>
                    </a:lnTo>
                    <a:lnTo>
                      <a:pt x="349" y="0"/>
                    </a:lnTo>
                    <a:lnTo>
                      <a:pt x="327" y="36"/>
                    </a:lnTo>
                    <a:lnTo>
                      <a:pt x="468" y="190"/>
                    </a:lnTo>
                    <a:lnTo>
                      <a:pt x="438" y="249"/>
                    </a:lnTo>
                    <a:lnTo>
                      <a:pt x="349" y="172"/>
                    </a:lnTo>
                    <a:lnTo>
                      <a:pt x="219" y="170"/>
                    </a:lnTo>
                    <a:lnTo>
                      <a:pt x="140" y="238"/>
                    </a:lnTo>
                    <a:lnTo>
                      <a:pt x="78" y="156"/>
                    </a:lnTo>
                    <a:lnTo>
                      <a:pt x="227" y="34"/>
                    </a:lnTo>
                    <a:lnTo>
                      <a:pt x="199" y="2"/>
                    </a:lnTo>
                    <a:close/>
                  </a:path>
                </a:pathLst>
              </a:custGeom>
              <a:solidFill>
                <a:srgbClr val="FF6600"/>
              </a:solidFill>
              <a:ln w="9525" cmpd="sng">
                <a:solidFill>
                  <a:srgbClr val="FFFF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8"/>
              <xdr:cNvSpPr>
                <a:spLocks/>
              </xdr:cNvSpPr>
            </xdr:nvSpPr>
            <xdr:spPr>
              <a:xfrm>
                <a:off x="107" y="137"/>
                <a:ext cx="51" cy="46"/>
              </a:xfrm>
              <a:prstGeom prst="ellipse">
                <a:avLst/>
              </a:prstGeom>
              <a:solidFill>
                <a:srgbClr val="FF6600"/>
              </a:solidFill>
              <a:ln w="9525" cmpd="sng">
                <a:solidFill>
                  <a:srgbClr val="FFFF99"/>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5" name="Group 9"/>
            <xdr:cNvGrpSpPr>
              <a:grpSpLocks/>
            </xdr:cNvGrpSpPr>
          </xdr:nvGrpSpPr>
          <xdr:grpSpPr>
            <a:xfrm>
              <a:off x="94" y="1419"/>
              <a:ext cx="120" cy="28"/>
              <a:chOff x="313" y="1748"/>
              <a:chExt cx="171" cy="51"/>
            </a:xfrm>
            <a:solidFill>
              <a:srgbClr val="FFFFFF"/>
            </a:solidFill>
          </xdr:grpSpPr>
          <xdr:sp>
            <xdr:nvSpPr>
              <xdr:cNvPr id="26" name="Rectangle 10"/>
              <xdr:cNvSpPr>
                <a:spLocks/>
              </xdr:cNvSpPr>
            </xdr:nvSpPr>
            <xdr:spPr>
              <a:xfrm>
                <a:off x="313" y="1748"/>
                <a:ext cx="171" cy="51"/>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28" name="Text Box 31"/>
          <xdr:cNvSpPr txBox="1">
            <a:spLocks noChangeArrowheads="1"/>
          </xdr:cNvSpPr>
        </xdr:nvSpPr>
        <xdr:spPr>
          <a:xfrm>
            <a:off x="18121510" y="2396827"/>
            <a:ext cx="3087337" cy="116405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0000"/>
                </a:solidFill>
                <a:latin typeface="Calibri"/>
                <a:ea typeface="Calibri"/>
                <a:cs typeface="Calibri"/>
              </a:rPr>
              <a:t>POZITIE
</a:t>
            </a:r>
            <a:r>
              <a:rPr lang="en-US" cap="none" sz="2000" b="1" i="0" u="none" baseline="0">
                <a:solidFill>
                  <a:srgbClr val="000000"/>
                </a:solidFill>
                <a:latin typeface="Calibri"/>
                <a:ea typeface="Calibri"/>
                <a:cs typeface="Calibri"/>
              </a:rPr>
              <a:t>OPERATOR</a:t>
            </a:r>
          </a:p>
        </xdr:txBody>
      </xdr:sp>
      <xdr:sp>
        <xdr:nvSpPr>
          <xdr:cNvPr id="29" name="5-Point Star 23"/>
          <xdr:cNvSpPr>
            <a:spLocks/>
          </xdr:cNvSpPr>
        </xdr:nvSpPr>
        <xdr:spPr>
          <a:xfrm>
            <a:off x="19783078" y="9873316"/>
            <a:ext cx="391172" cy="325251"/>
          </a:xfrm>
          <a:custGeom>
            <a:pathLst>
              <a:path h="324986" w="391225">
                <a:moveTo>
                  <a:pt x="0" y="124133"/>
                </a:moveTo>
                <a:lnTo>
                  <a:pt x="149435" y="124134"/>
                </a:lnTo>
                <a:lnTo>
                  <a:pt x="195613" y="0"/>
                </a:lnTo>
                <a:lnTo>
                  <a:pt x="241790" y="124134"/>
                </a:lnTo>
                <a:lnTo>
                  <a:pt x="391225" y="124133"/>
                </a:lnTo>
                <a:lnTo>
                  <a:pt x="270328" y="200852"/>
                </a:lnTo>
                <a:lnTo>
                  <a:pt x="316507" y="324985"/>
                </a:lnTo>
                <a:lnTo>
                  <a:pt x="195613" y="248266"/>
                </a:lnTo>
                <a:lnTo>
                  <a:pt x="74718" y="324985"/>
                </a:lnTo>
                <a:lnTo>
                  <a:pt x="120897" y="200852"/>
                </a:lnTo>
                <a:lnTo>
                  <a:pt x="0" y="124133"/>
                </a:lnTo>
                <a:close/>
              </a:path>
            </a:pathLst>
          </a:cu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0" name="5-Point Star 24"/>
          <xdr:cNvSpPr>
            <a:spLocks/>
          </xdr:cNvSpPr>
        </xdr:nvSpPr>
        <xdr:spPr>
          <a:xfrm>
            <a:off x="20775632" y="8632228"/>
            <a:ext cx="314400" cy="344509"/>
          </a:xfrm>
          <a:custGeom>
            <a:pathLst>
              <a:path h="344682" w="314889">
                <a:moveTo>
                  <a:pt x="0" y="131656"/>
                </a:moveTo>
                <a:lnTo>
                  <a:pt x="120278" y="131657"/>
                </a:lnTo>
                <a:lnTo>
                  <a:pt x="157445" y="0"/>
                </a:lnTo>
                <a:lnTo>
                  <a:pt x="194611" y="131657"/>
                </a:lnTo>
                <a:lnTo>
                  <a:pt x="314889" y="131656"/>
                </a:lnTo>
                <a:lnTo>
                  <a:pt x="217582" y="213024"/>
                </a:lnTo>
                <a:lnTo>
                  <a:pt x="254750" y="344681"/>
                </a:lnTo>
                <a:lnTo>
                  <a:pt x="157445" y="263312"/>
                </a:lnTo>
                <a:lnTo>
                  <a:pt x="60139" y="344681"/>
                </a:lnTo>
                <a:lnTo>
                  <a:pt x="97307" y="213024"/>
                </a:lnTo>
                <a:lnTo>
                  <a:pt x="0" y="131656"/>
                </a:lnTo>
                <a:close/>
              </a:path>
            </a:pathLst>
          </a:cu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1" name="TextBox 25"/>
          <xdr:cNvSpPr txBox="1">
            <a:spLocks noChangeArrowheads="1"/>
          </xdr:cNvSpPr>
        </xdr:nvSpPr>
        <xdr:spPr>
          <a:xfrm>
            <a:off x="20221776" y="9892574"/>
            <a:ext cx="601382" cy="305993"/>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E-1</a:t>
            </a:r>
            <a:r>
              <a:rPr lang="en-US" cap="none" sz="800" b="1" i="0" u="none" baseline="0">
                <a:solidFill>
                  <a:srgbClr val="000000"/>
                </a:solidFill>
                <a:latin typeface="Arial"/>
                <a:ea typeface="Arial"/>
                <a:cs typeface="Arial"/>
              </a:rPr>
              <a:t>
</a:t>
            </a:r>
          </a:p>
        </xdr:txBody>
      </xdr:sp>
      <xdr:sp>
        <xdr:nvSpPr>
          <xdr:cNvPr id="32" name="TextBox 26"/>
          <xdr:cNvSpPr txBox="1">
            <a:spLocks noChangeArrowheads="1"/>
          </xdr:cNvSpPr>
        </xdr:nvSpPr>
        <xdr:spPr>
          <a:xfrm>
            <a:off x="21166804" y="8612969"/>
            <a:ext cx="601382" cy="355208"/>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A-1</a:t>
            </a:r>
            <a:r>
              <a:rPr lang="en-US" cap="none" sz="800" b="1" i="0" u="none" baseline="0">
                <a:solidFill>
                  <a:srgbClr val="FFFFFF"/>
                </a:solidFill>
                <a:latin typeface="Arial"/>
                <a:ea typeface="Arial"/>
                <a:cs typeface="Arial"/>
              </a:rPr>
              <a:t>
</a:t>
            </a:r>
          </a:p>
        </xdr:txBody>
      </xdr:sp>
      <xdr:sp>
        <xdr:nvSpPr>
          <xdr:cNvPr id="33" name="Text Box 31"/>
          <xdr:cNvSpPr txBox="1">
            <a:spLocks noChangeArrowheads="1"/>
          </xdr:cNvSpPr>
        </xdr:nvSpPr>
        <xdr:spPr>
          <a:xfrm>
            <a:off x="14456554" y="2610808"/>
            <a:ext cx="3065402" cy="113623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Calibri"/>
                <a:ea typeface="Calibri"/>
                <a:cs typeface="Calibri"/>
              </a:rPr>
              <a:t>POZITIE</a:t>
            </a:r>
            <a:r>
              <a:rPr lang="en-US" cap="none" sz="1600" b="1" i="0" u="none" baseline="0">
                <a:solidFill>
                  <a:srgbClr val="000000"/>
                </a:solidFill>
                <a:latin typeface="Calibri"/>
                <a:ea typeface="Calibri"/>
                <a:cs typeface="Calibri"/>
              </a:rPr>
              <a:t> MANOMETRU</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tt.malott@delphi.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tt.malott@delphi.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C22"/>
  <sheetViews>
    <sheetView tabSelected="1" zoomScalePageLayoutView="0" workbookViewId="0" topLeftCell="A1">
      <selection activeCell="C5" sqref="C5"/>
    </sheetView>
  </sheetViews>
  <sheetFormatPr defaultColWidth="9.140625" defaultRowHeight="12.75"/>
  <cols>
    <col min="1" max="1" width="4.140625" style="0" customWidth="1"/>
    <col min="2" max="2" width="128.8515625" style="22" customWidth="1"/>
  </cols>
  <sheetData>
    <row r="1" ht="15.75">
      <c r="B1" s="42" t="s">
        <v>183</v>
      </c>
    </row>
    <row r="2" ht="10.5" customHeight="1">
      <c r="B2" s="41"/>
    </row>
    <row r="3" ht="68.25" customHeight="1">
      <c r="B3" s="46" t="s">
        <v>197</v>
      </c>
    </row>
    <row r="4" spans="2:3" ht="98.25" customHeight="1">
      <c r="B4" s="45" t="s">
        <v>188</v>
      </c>
      <c r="C4" s="6" t="s">
        <v>23</v>
      </c>
    </row>
    <row r="5" ht="129" customHeight="1">
      <c r="B5" s="45" t="s">
        <v>190</v>
      </c>
    </row>
    <row r="6" ht="15.75">
      <c r="B6" s="21" t="s">
        <v>187</v>
      </c>
    </row>
    <row r="7" ht="12.75">
      <c r="B7" s="40"/>
    </row>
    <row r="9" ht="15.75">
      <c r="B9" s="43" t="s">
        <v>184</v>
      </c>
    </row>
    <row r="10" ht="10.5" customHeight="1">
      <c r="B10" s="19"/>
    </row>
    <row r="11" ht="15.75">
      <c r="B11" s="20" t="s">
        <v>139</v>
      </c>
    </row>
    <row r="12" ht="15.75">
      <c r="B12" s="20" t="s">
        <v>140</v>
      </c>
    </row>
    <row r="13" ht="31.5">
      <c r="B13" s="44" t="s">
        <v>193</v>
      </c>
    </row>
    <row r="14" ht="56.25" customHeight="1">
      <c r="B14" s="20" t="s">
        <v>189</v>
      </c>
    </row>
    <row r="15" ht="126.75" customHeight="1">
      <c r="B15" s="45" t="s">
        <v>191</v>
      </c>
    </row>
    <row r="16" ht="126" customHeight="1">
      <c r="B16" s="20" t="s">
        <v>192</v>
      </c>
    </row>
    <row r="17" ht="31.5">
      <c r="B17" s="20" t="s">
        <v>185</v>
      </c>
    </row>
    <row r="18" ht="15.75">
      <c r="B18" s="20" t="s">
        <v>186</v>
      </c>
    </row>
    <row r="19" ht="15.75">
      <c r="B19" s="20" t="s">
        <v>196</v>
      </c>
    </row>
    <row r="20" ht="15.75">
      <c r="B20" s="21" t="s">
        <v>194</v>
      </c>
    </row>
    <row r="21" ht="96" customHeight="1">
      <c r="B21" s="21" t="s">
        <v>195</v>
      </c>
    </row>
    <row r="22" ht="12.75">
      <c r="B22" s="47" t="s">
        <v>198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64"/>
  <sheetViews>
    <sheetView zoomScale="75" zoomScaleNormal="75" zoomScalePageLayoutView="0" workbookViewId="0" topLeftCell="A1">
      <selection activeCell="I50" sqref="I50:K50"/>
    </sheetView>
  </sheetViews>
  <sheetFormatPr defaultColWidth="9.140625" defaultRowHeight="12.75"/>
  <cols>
    <col min="1" max="1" width="9.28125" style="1" customWidth="1"/>
    <col min="2" max="2" width="9.140625" style="1" customWidth="1"/>
    <col min="3" max="3" width="3.7109375" style="1" customWidth="1"/>
    <col min="4" max="4" width="9.8515625" style="1" customWidth="1"/>
    <col min="5" max="5" width="14.28125" style="1" customWidth="1"/>
    <col min="6" max="6" width="18.7109375" style="1" customWidth="1"/>
    <col min="7" max="7" width="35.57421875" style="1" customWidth="1"/>
    <col min="8" max="8" width="24.140625" style="1" customWidth="1"/>
    <col min="9" max="9" width="10.7109375" style="1" customWidth="1"/>
    <col min="10" max="10" width="9.7109375" style="1" customWidth="1"/>
    <col min="11" max="11" width="9.140625" style="1" customWidth="1"/>
    <col min="12" max="12" width="9.7109375" style="1" customWidth="1"/>
    <col min="13" max="13" width="44.28125" style="1" customWidth="1"/>
    <col min="14" max="14" width="3.140625" style="1" customWidth="1"/>
    <col min="15" max="16384" width="9.140625" style="1" customWidth="1"/>
  </cols>
  <sheetData>
    <row r="1" spans="1:14" ht="24.75" customHeight="1" thickBot="1">
      <c r="A1" s="2"/>
      <c r="B1" s="2"/>
      <c r="C1" s="2"/>
      <c r="D1" s="2"/>
      <c r="E1" s="2"/>
      <c r="F1" s="2"/>
      <c r="G1" s="2"/>
      <c r="H1" s="2"/>
      <c r="I1" s="2"/>
      <c r="J1" s="2"/>
      <c r="K1" s="2"/>
      <c r="L1" s="2"/>
      <c r="M1" s="48" t="s">
        <v>80</v>
      </c>
      <c r="N1" s="2"/>
    </row>
    <row r="2" spans="1:14" ht="32.25" customHeight="1">
      <c r="A2" s="2"/>
      <c r="B2" s="70" t="s">
        <v>18</v>
      </c>
      <c r="C2" s="71"/>
      <c r="D2" s="72"/>
      <c r="E2" s="63" t="s">
        <v>199</v>
      </c>
      <c r="F2" s="64"/>
      <c r="G2" s="64"/>
      <c r="H2" s="64"/>
      <c r="I2" s="65"/>
      <c r="J2" s="66" t="s">
        <v>0</v>
      </c>
      <c r="K2" s="67"/>
      <c r="L2" s="2"/>
      <c r="M2" s="48"/>
      <c r="N2" s="2"/>
    </row>
    <row r="3" spans="1:14" ht="34.5" customHeight="1" thickBot="1">
      <c r="A3" s="2"/>
      <c r="B3" s="73">
        <f>B55</f>
        <v>5</v>
      </c>
      <c r="C3" s="74"/>
      <c r="D3" s="75"/>
      <c r="E3" s="76"/>
      <c r="F3" s="77"/>
      <c r="G3" s="77"/>
      <c r="H3" s="77"/>
      <c r="I3" s="78"/>
      <c r="J3" s="68" t="s">
        <v>1</v>
      </c>
      <c r="K3" s="69"/>
      <c r="L3" s="2"/>
      <c r="M3" s="48"/>
      <c r="N3" s="2"/>
    </row>
    <row r="4" spans="1:14" ht="15" customHeight="1" thickTop="1">
      <c r="A4" s="87" t="s">
        <v>2</v>
      </c>
      <c r="B4" s="87"/>
      <c r="C4" s="87"/>
      <c r="D4" s="87"/>
      <c r="E4" s="87"/>
      <c r="F4" s="87"/>
      <c r="G4" s="87"/>
      <c r="H4" s="87"/>
      <c r="I4" s="87"/>
      <c r="J4" s="87"/>
      <c r="K4" s="87"/>
      <c r="L4" s="4"/>
      <c r="M4" s="14"/>
      <c r="N4" s="2"/>
    </row>
    <row r="5" spans="1:14" ht="15" customHeight="1">
      <c r="A5" s="87"/>
      <c r="B5" s="87"/>
      <c r="C5" s="87"/>
      <c r="D5" s="87"/>
      <c r="E5" s="87"/>
      <c r="F5" s="87"/>
      <c r="G5" s="87"/>
      <c r="H5" s="87"/>
      <c r="I5" s="87"/>
      <c r="J5" s="87"/>
      <c r="K5" s="87"/>
      <c r="L5" s="4"/>
      <c r="M5" s="13" t="s">
        <v>9</v>
      </c>
      <c r="N5" s="2"/>
    </row>
    <row r="6" spans="1:14" ht="15" customHeight="1">
      <c r="A6" s="86" t="s">
        <v>25</v>
      </c>
      <c r="B6" s="79" t="s">
        <v>79</v>
      </c>
      <c r="C6" s="79"/>
      <c r="D6" s="79"/>
      <c r="E6" s="79"/>
      <c r="F6" s="79"/>
      <c r="G6" s="79"/>
      <c r="H6" s="79"/>
      <c r="I6" s="79"/>
      <c r="J6" s="79"/>
      <c r="K6" s="79"/>
      <c r="L6" s="86" t="s">
        <v>24</v>
      </c>
      <c r="M6" s="13"/>
      <c r="N6" s="2"/>
    </row>
    <row r="7" spans="1:14" ht="16.5" customHeight="1">
      <c r="A7" s="86"/>
      <c r="B7" s="79"/>
      <c r="C7" s="79"/>
      <c r="D7" s="79"/>
      <c r="E7" s="79"/>
      <c r="F7" s="79"/>
      <c r="G7" s="79"/>
      <c r="H7" s="79"/>
      <c r="I7" s="79"/>
      <c r="J7" s="79"/>
      <c r="K7" s="79"/>
      <c r="L7" s="86"/>
      <c r="M7" s="13"/>
      <c r="N7" s="2"/>
    </row>
    <row r="8" spans="1:14" ht="16.5" customHeight="1">
      <c r="A8" s="86"/>
      <c r="B8" s="79"/>
      <c r="C8" s="79"/>
      <c r="D8" s="79"/>
      <c r="E8" s="79"/>
      <c r="F8" s="79"/>
      <c r="G8" s="79"/>
      <c r="H8" s="79"/>
      <c r="I8" s="79"/>
      <c r="J8" s="79"/>
      <c r="K8" s="79"/>
      <c r="L8" s="86"/>
      <c r="M8" s="13"/>
      <c r="N8" s="2"/>
    </row>
    <row r="9" spans="1:14" ht="16.5" customHeight="1">
      <c r="A9" s="86"/>
      <c r="B9" s="79"/>
      <c r="C9" s="79"/>
      <c r="D9" s="79"/>
      <c r="E9" s="79"/>
      <c r="F9" s="79"/>
      <c r="G9" s="79"/>
      <c r="H9" s="79"/>
      <c r="I9" s="79"/>
      <c r="J9" s="79"/>
      <c r="K9" s="79"/>
      <c r="L9" s="86"/>
      <c r="M9" s="13"/>
      <c r="N9" s="2"/>
    </row>
    <row r="10" spans="1:14" ht="16.5" customHeight="1">
      <c r="A10" s="86"/>
      <c r="B10" s="79"/>
      <c r="C10" s="79"/>
      <c r="D10" s="79"/>
      <c r="E10" s="79"/>
      <c r="F10" s="79"/>
      <c r="G10" s="79"/>
      <c r="H10" s="79"/>
      <c r="I10" s="79"/>
      <c r="J10" s="79"/>
      <c r="K10" s="79"/>
      <c r="L10" s="86"/>
      <c r="M10" s="13"/>
      <c r="N10" s="2"/>
    </row>
    <row r="11" spans="1:14" ht="16.5" customHeight="1">
      <c r="A11" s="86"/>
      <c r="B11" s="79"/>
      <c r="C11" s="79"/>
      <c r="D11" s="79"/>
      <c r="E11" s="79"/>
      <c r="F11" s="79"/>
      <c r="G11" s="79"/>
      <c r="H11" s="79"/>
      <c r="I11" s="79"/>
      <c r="J11" s="79"/>
      <c r="K11" s="79"/>
      <c r="L11" s="86"/>
      <c r="M11" s="13"/>
      <c r="N11" s="2"/>
    </row>
    <row r="12" spans="1:14" ht="16.5" customHeight="1">
      <c r="A12" s="86"/>
      <c r="B12" s="79"/>
      <c r="C12" s="79"/>
      <c r="D12" s="79"/>
      <c r="E12" s="79"/>
      <c r="F12" s="79"/>
      <c r="G12" s="79"/>
      <c r="H12" s="79"/>
      <c r="I12" s="79"/>
      <c r="J12" s="79"/>
      <c r="K12" s="79"/>
      <c r="L12" s="86"/>
      <c r="M12" s="13"/>
      <c r="N12" s="2"/>
    </row>
    <row r="13" spans="1:14" ht="16.5" customHeight="1">
      <c r="A13" s="86"/>
      <c r="B13" s="79"/>
      <c r="C13" s="79"/>
      <c r="D13" s="79"/>
      <c r="E13" s="79"/>
      <c r="F13" s="79"/>
      <c r="G13" s="79"/>
      <c r="H13" s="79"/>
      <c r="I13" s="79"/>
      <c r="J13" s="79"/>
      <c r="K13" s="79"/>
      <c r="L13" s="86"/>
      <c r="M13" s="13"/>
      <c r="N13" s="2"/>
    </row>
    <row r="14" spans="1:14" ht="16.5" customHeight="1">
      <c r="A14" s="86"/>
      <c r="B14" s="79"/>
      <c r="C14" s="79"/>
      <c r="D14" s="79"/>
      <c r="E14" s="79"/>
      <c r="F14" s="79"/>
      <c r="G14" s="79"/>
      <c r="H14" s="79"/>
      <c r="I14" s="79"/>
      <c r="J14" s="79"/>
      <c r="K14" s="79"/>
      <c r="L14" s="86"/>
      <c r="M14" s="13" t="s">
        <v>11</v>
      </c>
      <c r="N14" s="2"/>
    </row>
    <row r="15" spans="1:14" ht="16.5" customHeight="1">
      <c r="A15" s="86"/>
      <c r="B15" s="79"/>
      <c r="C15" s="79"/>
      <c r="D15" s="79"/>
      <c r="E15" s="79"/>
      <c r="F15" s="79"/>
      <c r="G15" s="79"/>
      <c r="H15" s="79"/>
      <c r="I15" s="79"/>
      <c r="J15" s="79"/>
      <c r="K15" s="79"/>
      <c r="L15" s="86"/>
      <c r="M15" s="13"/>
      <c r="N15" s="2"/>
    </row>
    <row r="16" spans="1:14" ht="16.5" customHeight="1">
      <c r="A16" s="86"/>
      <c r="B16" s="79"/>
      <c r="C16" s="79"/>
      <c r="D16" s="79"/>
      <c r="E16" s="79"/>
      <c r="F16" s="79"/>
      <c r="G16" s="79"/>
      <c r="H16" s="79"/>
      <c r="I16" s="79"/>
      <c r="J16" s="79"/>
      <c r="K16" s="79"/>
      <c r="L16" s="86"/>
      <c r="M16" s="13"/>
      <c r="N16" s="2"/>
    </row>
    <row r="17" spans="1:14" ht="16.5" customHeight="1">
      <c r="A17" s="86"/>
      <c r="B17" s="79"/>
      <c r="C17" s="79"/>
      <c r="D17" s="79"/>
      <c r="E17" s="79"/>
      <c r="F17" s="79"/>
      <c r="G17" s="79"/>
      <c r="H17" s="79"/>
      <c r="I17" s="79"/>
      <c r="J17" s="79"/>
      <c r="K17" s="79"/>
      <c r="L17" s="86"/>
      <c r="M17" s="13"/>
      <c r="N17" s="2"/>
    </row>
    <row r="18" spans="1:14" ht="16.5" customHeight="1">
      <c r="A18" s="86"/>
      <c r="B18" s="79"/>
      <c r="C18" s="79"/>
      <c r="D18" s="79"/>
      <c r="E18" s="79"/>
      <c r="F18" s="79"/>
      <c r="G18" s="79"/>
      <c r="H18" s="79"/>
      <c r="I18" s="79"/>
      <c r="J18" s="79"/>
      <c r="K18" s="79"/>
      <c r="L18" s="86"/>
      <c r="M18" s="13" t="s">
        <v>12</v>
      </c>
      <c r="N18" s="2"/>
    </row>
    <row r="19" spans="1:14" ht="16.5" customHeight="1">
      <c r="A19" s="86"/>
      <c r="B19" s="79"/>
      <c r="C19" s="79"/>
      <c r="D19" s="79"/>
      <c r="E19" s="79"/>
      <c r="F19" s="79"/>
      <c r="G19" s="79"/>
      <c r="H19" s="79"/>
      <c r="I19" s="79"/>
      <c r="J19" s="79"/>
      <c r="K19" s="79"/>
      <c r="L19" s="86"/>
      <c r="M19" s="13"/>
      <c r="N19" s="2"/>
    </row>
    <row r="20" spans="1:14" ht="16.5" customHeight="1">
      <c r="A20" s="86"/>
      <c r="B20" s="79"/>
      <c r="C20" s="79"/>
      <c r="D20" s="79"/>
      <c r="E20" s="79"/>
      <c r="F20" s="79"/>
      <c r="G20" s="79"/>
      <c r="H20" s="79"/>
      <c r="I20" s="79"/>
      <c r="J20" s="79"/>
      <c r="K20" s="79"/>
      <c r="L20" s="86"/>
      <c r="M20" s="13"/>
      <c r="N20" s="2"/>
    </row>
    <row r="21" spans="1:14" ht="16.5" customHeight="1">
      <c r="A21" s="86"/>
      <c r="B21" s="79"/>
      <c r="C21" s="79"/>
      <c r="D21" s="79"/>
      <c r="E21" s="79"/>
      <c r="F21" s="79"/>
      <c r="G21" s="79"/>
      <c r="H21" s="79"/>
      <c r="I21" s="79"/>
      <c r="J21" s="79"/>
      <c r="K21" s="79"/>
      <c r="L21" s="86"/>
      <c r="M21" s="13"/>
      <c r="N21" s="2"/>
    </row>
    <row r="22" spans="1:14" ht="16.5" customHeight="1">
      <c r="A22" s="86"/>
      <c r="B22" s="79"/>
      <c r="C22" s="79"/>
      <c r="D22" s="79"/>
      <c r="E22" s="79"/>
      <c r="F22" s="79"/>
      <c r="G22" s="79"/>
      <c r="H22" s="79"/>
      <c r="I22" s="79"/>
      <c r="J22" s="79"/>
      <c r="K22" s="79"/>
      <c r="L22" s="86"/>
      <c r="M22" s="13" t="s">
        <v>13</v>
      </c>
      <c r="N22" s="2"/>
    </row>
    <row r="23" spans="1:14" ht="16.5" customHeight="1">
      <c r="A23" s="86"/>
      <c r="B23" s="79"/>
      <c r="C23" s="79"/>
      <c r="D23" s="79"/>
      <c r="E23" s="79"/>
      <c r="F23" s="79"/>
      <c r="G23" s="79"/>
      <c r="H23" s="79"/>
      <c r="I23" s="79"/>
      <c r="J23" s="79"/>
      <c r="K23" s="79"/>
      <c r="L23" s="86"/>
      <c r="M23" s="13"/>
      <c r="N23" s="2"/>
    </row>
    <row r="24" spans="1:14" ht="16.5" customHeight="1">
      <c r="A24" s="86"/>
      <c r="B24" s="79"/>
      <c r="C24" s="79"/>
      <c r="D24" s="79"/>
      <c r="E24" s="79"/>
      <c r="F24" s="79"/>
      <c r="G24" s="79"/>
      <c r="H24" s="79"/>
      <c r="I24" s="79"/>
      <c r="J24" s="79"/>
      <c r="K24" s="79"/>
      <c r="L24" s="86"/>
      <c r="M24" s="13"/>
      <c r="N24" s="2"/>
    </row>
    <row r="25" spans="1:14" ht="16.5" customHeight="1">
      <c r="A25" s="86"/>
      <c r="B25" s="79"/>
      <c r="C25" s="79"/>
      <c r="D25" s="79"/>
      <c r="E25" s="79"/>
      <c r="F25" s="79"/>
      <c r="G25" s="79"/>
      <c r="H25" s="79"/>
      <c r="I25" s="79"/>
      <c r="J25" s="79"/>
      <c r="K25" s="79"/>
      <c r="L25" s="86"/>
      <c r="M25" s="13"/>
      <c r="N25" s="4"/>
    </row>
    <row r="26" spans="1:14" ht="16.5" customHeight="1">
      <c r="A26" s="86"/>
      <c r="B26" s="79"/>
      <c r="C26" s="79"/>
      <c r="D26" s="79"/>
      <c r="E26" s="79"/>
      <c r="F26" s="79"/>
      <c r="G26" s="79"/>
      <c r="H26" s="79"/>
      <c r="I26" s="79"/>
      <c r="J26" s="79"/>
      <c r="K26" s="79"/>
      <c r="L26" s="86"/>
      <c r="M26" s="13" t="s">
        <v>14</v>
      </c>
      <c r="N26" s="2"/>
    </row>
    <row r="27" spans="1:14" ht="16.5" customHeight="1">
      <c r="A27" s="86"/>
      <c r="B27" s="79"/>
      <c r="C27" s="79"/>
      <c r="D27" s="79"/>
      <c r="E27" s="79"/>
      <c r="F27" s="79"/>
      <c r="G27" s="79"/>
      <c r="H27" s="79"/>
      <c r="I27" s="79"/>
      <c r="J27" s="79"/>
      <c r="K27" s="79"/>
      <c r="L27" s="86"/>
      <c r="M27" s="13"/>
      <c r="N27" s="2"/>
    </row>
    <row r="28" spans="1:14" ht="16.5" customHeight="1">
      <c r="A28" s="86"/>
      <c r="B28" s="79"/>
      <c r="C28" s="79"/>
      <c r="D28" s="79"/>
      <c r="E28" s="79"/>
      <c r="F28" s="79"/>
      <c r="G28" s="79"/>
      <c r="H28" s="79"/>
      <c r="I28" s="79"/>
      <c r="J28" s="79"/>
      <c r="K28" s="79"/>
      <c r="L28" s="86"/>
      <c r="M28" s="13"/>
      <c r="N28" s="2"/>
    </row>
    <row r="29" spans="1:14" ht="16.5" customHeight="1">
      <c r="A29" s="86"/>
      <c r="B29" s="79"/>
      <c r="C29" s="79"/>
      <c r="D29" s="79"/>
      <c r="E29" s="79"/>
      <c r="F29" s="79"/>
      <c r="G29" s="79"/>
      <c r="H29" s="79"/>
      <c r="I29" s="79"/>
      <c r="J29" s="79"/>
      <c r="K29" s="79"/>
      <c r="L29" s="86"/>
      <c r="M29" s="13"/>
      <c r="N29" s="2"/>
    </row>
    <row r="30" spans="1:14" ht="16.5" customHeight="1">
      <c r="A30" s="86"/>
      <c r="B30" s="79"/>
      <c r="C30" s="79"/>
      <c r="D30" s="79"/>
      <c r="E30" s="79"/>
      <c r="F30" s="79"/>
      <c r="G30" s="79"/>
      <c r="H30" s="79"/>
      <c r="I30" s="79"/>
      <c r="J30" s="79"/>
      <c r="K30" s="79"/>
      <c r="L30" s="86"/>
      <c r="M30" s="13" t="s">
        <v>15</v>
      </c>
      <c r="N30" s="2"/>
    </row>
    <row r="31" spans="1:17" ht="16.5" customHeight="1">
      <c r="A31" s="86"/>
      <c r="B31" s="79"/>
      <c r="C31" s="79"/>
      <c r="D31" s="79"/>
      <c r="E31" s="79"/>
      <c r="F31" s="79"/>
      <c r="G31" s="79"/>
      <c r="H31" s="79"/>
      <c r="I31" s="79"/>
      <c r="J31" s="79"/>
      <c r="K31" s="79"/>
      <c r="L31" s="86"/>
      <c r="M31" s="13"/>
      <c r="N31" s="2"/>
      <c r="Q31" s="15"/>
    </row>
    <row r="32" spans="1:14" ht="16.5" customHeight="1">
      <c r="A32" s="86"/>
      <c r="B32" s="79"/>
      <c r="C32" s="79"/>
      <c r="D32" s="79"/>
      <c r="E32" s="79"/>
      <c r="F32" s="79"/>
      <c r="G32" s="79"/>
      <c r="H32" s="79"/>
      <c r="I32" s="79"/>
      <c r="J32" s="79"/>
      <c r="K32" s="79"/>
      <c r="L32" s="86"/>
      <c r="M32" s="13"/>
      <c r="N32" s="2"/>
    </row>
    <row r="33" spans="1:14" ht="16.5" customHeight="1">
      <c r="A33" s="86"/>
      <c r="B33" s="79"/>
      <c r="C33" s="79"/>
      <c r="D33" s="79"/>
      <c r="E33" s="79"/>
      <c r="F33" s="79"/>
      <c r="G33" s="79"/>
      <c r="H33" s="79"/>
      <c r="I33" s="79"/>
      <c r="J33" s="79"/>
      <c r="K33" s="79"/>
      <c r="L33" s="86"/>
      <c r="M33" s="13"/>
      <c r="N33" s="2"/>
    </row>
    <row r="34" spans="1:14" ht="16.5" customHeight="1">
      <c r="A34" s="86"/>
      <c r="B34" s="79"/>
      <c r="C34" s="79"/>
      <c r="D34" s="79"/>
      <c r="E34" s="79"/>
      <c r="F34" s="79"/>
      <c r="G34" s="79"/>
      <c r="H34" s="79"/>
      <c r="I34" s="79"/>
      <c r="J34" s="79"/>
      <c r="K34" s="79"/>
      <c r="L34" s="86"/>
      <c r="M34" s="13" t="s">
        <v>16</v>
      </c>
      <c r="N34" s="2"/>
    </row>
    <row r="35" spans="1:14" ht="16.5" customHeight="1">
      <c r="A35" s="86"/>
      <c r="B35" s="79"/>
      <c r="C35" s="79"/>
      <c r="D35" s="79"/>
      <c r="E35" s="79"/>
      <c r="F35" s="79"/>
      <c r="G35" s="79"/>
      <c r="H35" s="79"/>
      <c r="I35" s="79"/>
      <c r="J35" s="79"/>
      <c r="K35" s="79"/>
      <c r="L35" s="86"/>
      <c r="M35" s="13"/>
      <c r="N35" s="2"/>
    </row>
    <row r="36" spans="1:14" ht="16.5" customHeight="1">
      <c r="A36" s="86"/>
      <c r="B36" s="79"/>
      <c r="C36" s="79"/>
      <c r="D36" s="79"/>
      <c r="E36" s="79"/>
      <c r="F36" s="79"/>
      <c r="G36" s="79"/>
      <c r="H36" s="79"/>
      <c r="I36" s="79"/>
      <c r="J36" s="79"/>
      <c r="K36" s="79"/>
      <c r="L36" s="86"/>
      <c r="M36" s="13"/>
      <c r="N36" s="2"/>
    </row>
    <row r="37" spans="1:14" ht="16.5" customHeight="1">
      <c r="A37" s="86"/>
      <c r="B37" s="79"/>
      <c r="C37" s="79"/>
      <c r="D37" s="79"/>
      <c r="E37" s="79"/>
      <c r="F37" s="79"/>
      <c r="G37" s="79"/>
      <c r="H37" s="79"/>
      <c r="I37" s="79"/>
      <c r="J37" s="79"/>
      <c r="K37" s="79"/>
      <c r="L37" s="86"/>
      <c r="M37" s="13"/>
      <c r="N37" s="2"/>
    </row>
    <row r="38" spans="1:14" ht="16.5" customHeight="1">
      <c r="A38" s="86"/>
      <c r="B38" s="79"/>
      <c r="C38" s="79"/>
      <c r="D38" s="79"/>
      <c r="E38" s="79"/>
      <c r="F38" s="79"/>
      <c r="G38" s="79"/>
      <c r="H38" s="79"/>
      <c r="I38" s="79"/>
      <c r="J38" s="79"/>
      <c r="K38" s="79"/>
      <c r="L38" s="86"/>
      <c r="M38" s="13" t="s">
        <v>17</v>
      </c>
      <c r="N38" s="2"/>
    </row>
    <row r="39" spans="1:14" ht="16.5" customHeight="1">
      <c r="A39" s="86"/>
      <c r="B39" s="79"/>
      <c r="C39" s="79"/>
      <c r="D39" s="79"/>
      <c r="E39" s="79"/>
      <c r="F39" s="79"/>
      <c r="G39" s="79"/>
      <c r="H39" s="79"/>
      <c r="I39" s="79"/>
      <c r="J39" s="79"/>
      <c r="K39" s="79"/>
      <c r="L39" s="86"/>
      <c r="M39" s="13"/>
      <c r="N39" s="2"/>
    </row>
    <row r="40" spans="1:14" ht="16.5" customHeight="1">
      <c r="A40" s="86"/>
      <c r="B40" s="79"/>
      <c r="C40" s="79"/>
      <c r="D40" s="79"/>
      <c r="E40" s="79"/>
      <c r="F40" s="79"/>
      <c r="G40" s="79"/>
      <c r="H40" s="79"/>
      <c r="I40" s="79"/>
      <c r="J40" s="79"/>
      <c r="K40" s="79"/>
      <c r="L40" s="86"/>
      <c r="M40" s="13"/>
      <c r="N40" s="2"/>
    </row>
    <row r="41" spans="1:14" ht="16.5" customHeight="1">
      <c r="A41" s="86"/>
      <c r="B41" s="79"/>
      <c r="C41" s="79"/>
      <c r="D41" s="79"/>
      <c r="E41" s="79"/>
      <c r="F41" s="79"/>
      <c r="G41" s="79"/>
      <c r="H41" s="79"/>
      <c r="I41" s="79"/>
      <c r="J41" s="79"/>
      <c r="K41" s="79"/>
      <c r="L41" s="86"/>
      <c r="M41" s="13"/>
      <c r="N41" s="2"/>
    </row>
    <row r="42" spans="1:14" ht="16.5" customHeight="1">
      <c r="A42" s="86"/>
      <c r="B42" s="79"/>
      <c r="C42" s="79"/>
      <c r="D42" s="79"/>
      <c r="E42" s="79"/>
      <c r="F42" s="79"/>
      <c r="G42" s="79"/>
      <c r="H42" s="79"/>
      <c r="I42" s="79"/>
      <c r="J42" s="79"/>
      <c r="K42" s="79"/>
      <c r="L42" s="86"/>
      <c r="M42" s="13" t="s">
        <v>7</v>
      </c>
      <c r="N42" s="2"/>
    </row>
    <row r="43" spans="1:14" ht="16.5" customHeight="1">
      <c r="A43" s="86"/>
      <c r="B43" s="79"/>
      <c r="C43" s="79"/>
      <c r="D43" s="79"/>
      <c r="E43" s="79"/>
      <c r="F43" s="79"/>
      <c r="G43" s="79"/>
      <c r="H43" s="79"/>
      <c r="I43" s="79"/>
      <c r="J43" s="79"/>
      <c r="K43" s="79"/>
      <c r="L43" s="86"/>
      <c r="M43" s="13"/>
      <c r="N43" s="2"/>
    </row>
    <row r="44" spans="1:14" ht="16.5" customHeight="1">
      <c r="A44" s="86"/>
      <c r="B44" s="80" t="s">
        <v>81</v>
      </c>
      <c r="C44" s="80"/>
      <c r="D44" s="80"/>
      <c r="E44" s="80"/>
      <c r="F44" s="80"/>
      <c r="G44" s="80"/>
      <c r="H44" s="80"/>
      <c r="I44" s="80"/>
      <c r="J44" s="80"/>
      <c r="K44" s="80"/>
      <c r="L44" s="86"/>
      <c r="M44" s="13"/>
      <c r="N44" s="2"/>
    </row>
    <row r="45" spans="1:14" ht="16.5" customHeight="1">
      <c r="A45" s="86"/>
      <c r="B45" s="80"/>
      <c r="C45" s="80"/>
      <c r="D45" s="80"/>
      <c r="E45" s="80"/>
      <c r="F45" s="80"/>
      <c r="G45" s="80"/>
      <c r="H45" s="80"/>
      <c r="I45" s="80"/>
      <c r="J45" s="80"/>
      <c r="K45" s="80"/>
      <c r="L45" s="86"/>
      <c r="M45" s="13"/>
      <c r="N45" s="2"/>
    </row>
    <row r="46" spans="1:14" ht="16.5" customHeight="1" thickBot="1">
      <c r="A46" s="86"/>
      <c r="B46" s="81"/>
      <c r="C46" s="81"/>
      <c r="D46" s="81"/>
      <c r="E46" s="81"/>
      <c r="F46" s="81"/>
      <c r="G46" s="81"/>
      <c r="H46" s="81"/>
      <c r="I46" s="81"/>
      <c r="J46" s="81"/>
      <c r="K46" s="81"/>
      <c r="L46" s="86"/>
      <c r="M46" s="13" t="s">
        <v>8</v>
      </c>
      <c r="N46" s="2"/>
    </row>
    <row r="47" spans="1:14" ht="16.5" customHeight="1">
      <c r="A47" s="2"/>
      <c r="B47" s="52" t="s">
        <v>3</v>
      </c>
      <c r="C47" s="53"/>
      <c r="D47" s="53"/>
      <c r="E47" s="53"/>
      <c r="F47" s="54"/>
      <c r="G47" s="58" t="s">
        <v>4</v>
      </c>
      <c r="H47" s="58" t="s">
        <v>5</v>
      </c>
      <c r="I47" s="52" t="s">
        <v>6</v>
      </c>
      <c r="J47" s="53"/>
      <c r="K47" s="54"/>
      <c r="L47" s="2"/>
      <c r="M47" s="13"/>
      <c r="N47" s="2"/>
    </row>
    <row r="48" spans="1:14" ht="16.5" customHeight="1" thickBot="1">
      <c r="A48" s="2"/>
      <c r="B48" s="55"/>
      <c r="C48" s="56"/>
      <c r="D48" s="56"/>
      <c r="E48" s="56"/>
      <c r="F48" s="57"/>
      <c r="G48" s="59"/>
      <c r="H48" s="59"/>
      <c r="I48" s="55"/>
      <c r="J48" s="56"/>
      <c r="K48" s="57"/>
      <c r="L48" s="2"/>
      <c r="M48" s="13"/>
      <c r="N48" s="2"/>
    </row>
    <row r="49" spans="1:14" ht="34.5" customHeight="1" thickBot="1">
      <c r="A49" s="16">
        <f>IF(B49&gt;" ",1," ")</f>
        <v>1</v>
      </c>
      <c r="B49" s="49" t="s">
        <v>200</v>
      </c>
      <c r="C49" s="50"/>
      <c r="D49" s="50"/>
      <c r="E49" s="51"/>
      <c r="F49" s="5" t="s">
        <v>85</v>
      </c>
      <c r="G49" s="5" t="s">
        <v>10</v>
      </c>
      <c r="H49" s="5" t="s">
        <v>23</v>
      </c>
      <c r="I49" s="60"/>
      <c r="J49" s="61"/>
      <c r="K49" s="62"/>
      <c r="L49" s="2"/>
      <c r="M49" s="13"/>
      <c r="N49" s="2"/>
    </row>
    <row r="50" spans="1:14" ht="34.5" customHeight="1" thickBot="1">
      <c r="A50" s="16">
        <f>IF(B50&gt;" ",2," ")</f>
        <v>2</v>
      </c>
      <c r="B50" s="49" t="s">
        <v>201</v>
      </c>
      <c r="C50" s="50"/>
      <c r="D50" s="50"/>
      <c r="E50" s="51"/>
      <c r="F50" s="5" t="s">
        <v>84</v>
      </c>
      <c r="G50" s="5" t="s">
        <v>10</v>
      </c>
      <c r="H50" s="5" t="s">
        <v>23</v>
      </c>
      <c r="I50" s="60"/>
      <c r="J50" s="61"/>
      <c r="K50" s="62"/>
      <c r="L50" s="2"/>
      <c r="M50" s="13" t="s">
        <v>107</v>
      </c>
      <c r="N50" s="2"/>
    </row>
    <row r="51" spans="1:14" ht="34.5" customHeight="1" thickBot="1">
      <c r="A51" s="16">
        <f>IF(B51&gt;" ",3," ")</f>
        <v>3</v>
      </c>
      <c r="B51" s="49" t="s">
        <v>49</v>
      </c>
      <c r="C51" s="50"/>
      <c r="D51" s="50"/>
      <c r="E51" s="51"/>
      <c r="F51" s="5" t="s">
        <v>136</v>
      </c>
      <c r="G51" s="5" t="s">
        <v>10</v>
      </c>
      <c r="H51" s="5" t="s">
        <v>23</v>
      </c>
      <c r="I51" s="60"/>
      <c r="J51" s="61"/>
      <c r="K51" s="62"/>
      <c r="L51" s="2"/>
      <c r="M51" s="11"/>
      <c r="N51" s="2"/>
    </row>
    <row r="52" spans="1:14" ht="34.5" customHeight="1" thickBot="1">
      <c r="A52" s="16">
        <f>IF(B52&gt;" ",4," ")</f>
        <v>4</v>
      </c>
      <c r="B52" s="49" t="s">
        <v>110</v>
      </c>
      <c r="C52" s="50"/>
      <c r="D52" s="50"/>
      <c r="E52" s="51"/>
      <c r="F52" s="5" t="s">
        <v>137</v>
      </c>
      <c r="G52" s="5" t="s">
        <v>10</v>
      </c>
      <c r="H52" s="5" t="s">
        <v>23</v>
      </c>
      <c r="I52" s="60"/>
      <c r="J52" s="61"/>
      <c r="K52" s="62"/>
      <c r="L52" s="2"/>
      <c r="M52" s="11"/>
      <c r="N52" s="2"/>
    </row>
    <row r="53" spans="1:14" ht="34.5" customHeight="1" thickBot="1">
      <c r="A53" s="16">
        <f>IF(B53&gt;" ",5," ")</f>
        <v>5</v>
      </c>
      <c r="B53" s="82" t="s">
        <v>37</v>
      </c>
      <c r="C53" s="83"/>
      <c r="D53" s="83"/>
      <c r="E53" s="84"/>
      <c r="F53" s="9" t="s">
        <v>138</v>
      </c>
      <c r="G53" s="9" t="s">
        <v>10</v>
      </c>
      <c r="H53" s="9" t="s">
        <v>23</v>
      </c>
      <c r="I53" s="60"/>
      <c r="J53" s="61"/>
      <c r="K53" s="62"/>
      <c r="L53" s="2"/>
      <c r="M53" s="11"/>
      <c r="N53" s="2"/>
    </row>
    <row r="54" spans="1:14" ht="16.5" customHeight="1" thickBot="1">
      <c r="A54" s="10"/>
      <c r="B54" s="2"/>
      <c r="C54" s="2"/>
      <c r="D54" s="2"/>
      <c r="E54" s="2"/>
      <c r="F54" s="2"/>
      <c r="G54" s="2"/>
      <c r="H54" s="2"/>
      <c r="I54" s="2"/>
      <c r="J54" s="2"/>
      <c r="K54" s="2"/>
      <c r="L54" s="2"/>
      <c r="M54" s="11"/>
      <c r="N54" s="2"/>
    </row>
    <row r="55" spans="1:14" ht="16.5" customHeight="1">
      <c r="A55" s="2"/>
      <c r="B55" s="96">
        <f>COUNT(A49:A53)+COUNT('Placard(pg2)'!A10:A30)</f>
        <v>5</v>
      </c>
      <c r="C55" s="96"/>
      <c r="D55" s="99" t="s">
        <v>26</v>
      </c>
      <c r="E55" s="99"/>
      <c r="F55" s="99"/>
      <c r="G55" s="99"/>
      <c r="H55" s="99"/>
      <c r="I55" s="99"/>
      <c r="J55" s="99"/>
      <c r="K55" s="99"/>
      <c r="L55" s="2"/>
      <c r="M55" s="11"/>
      <c r="N55" s="2"/>
    </row>
    <row r="56" spans="1:14" ht="16.5" customHeight="1">
      <c r="A56" s="2"/>
      <c r="B56" s="97"/>
      <c r="C56" s="97"/>
      <c r="D56" s="100"/>
      <c r="E56" s="100"/>
      <c r="F56" s="100"/>
      <c r="G56" s="100"/>
      <c r="H56" s="100"/>
      <c r="I56" s="100"/>
      <c r="J56" s="100"/>
      <c r="K56" s="100"/>
      <c r="L56" s="2"/>
      <c r="M56" s="11"/>
      <c r="N56" s="2"/>
    </row>
    <row r="57" spans="1:14" ht="16.5" customHeight="1">
      <c r="A57" s="2"/>
      <c r="B57" s="97"/>
      <c r="C57" s="97"/>
      <c r="D57" s="100"/>
      <c r="E57" s="100"/>
      <c r="F57" s="100"/>
      <c r="G57" s="100"/>
      <c r="H57" s="100"/>
      <c r="I57" s="100"/>
      <c r="J57" s="100"/>
      <c r="K57" s="100"/>
      <c r="L57" s="2"/>
      <c r="M57" s="11"/>
      <c r="N57" s="2"/>
    </row>
    <row r="58" spans="1:14" ht="16.5" customHeight="1" thickBot="1">
      <c r="A58" s="2"/>
      <c r="B58" s="98"/>
      <c r="C58" s="98"/>
      <c r="D58" s="101"/>
      <c r="E58" s="101"/>
      <c r="F58" s="101"/>
      <c r="G58" s="101"/>
      <c r="H58" s="101"/>
      <c r="I58" s="101"/>
      <c r="J58" s="101"/>
      <c r="K58" s="101"/>
      <c r="L58" s="2"/>
      <c r="M58" s="11"/>
      <c r="N58" s="2"/>
    </row>
    <row r="59" spans="1:14" ht="14.25" customHeight="1" thickBot="1">
      <c r="A59" s="90" t="s">
        <v>27</v>
      </c>
      <c r="B59" s="90"/>
      <c r="C59" s="90"/>
      <c r="D59" s="88" t="s">
        <v>19</v>
      </c>
      <c r="E59" s="88"/>
      <c r="F59" s="88"/>
      <c r="G59" s="88"/>
      <c r="H59" s="88"/>
      <c r="I59" s="88"/>
      <c r="J59" s="106">
        <f ca="1">TODAY()</f>
        <v>41443</v>
      </c>
      <c r="K59" s="107"/>
      <c r="L59" s="2"/>
      <c r="M59" s="12"/>
      <c r="N59" s="2"/>
    </row>
    <row r="60" spans="1:14" ht="13.5" customHeight="1" thickTop="1">
      <c r="A60" s="91"/>
      <c r="B60" s="91"/>
      <c r="C60" s="91"/>
      <c r="D60" s="89"/>
      <c r="E60" s="89"/>
      <c r="F60" s="89"/>
      <c r="G60" s="89"/>
      <c r="H60" s="89"/>
      <c r="I60" s="89"/>
      <c r="J60" s="102"/>
      <c r="K60" s="103"/>
      <c r="L60" s="2"/>
      <c r="M60" s="2"/>
      <c r="N60" s="2"/>
    </row>
    <row r="61" spans="1:14" ht="13.5" customHeight="1">
      <c r="A61" s="91"/>
      <c r="B61" s="91"/>
      <c r="C61" s="91"/>
      <c r="D61" s="89"/>
      <c r="E61" s="89"/>
      <c r="F61" s="89"/>
      <c r="G61" s="89"/>
      <c r="H61" s="89"/>
      <c r="I61" s="89"/>
      <c r="J61" s="102" t="str">
        <f>IF(B55&lt;=5,"Page 1 of 1","Page 1 of 2")</f>
        <v>Page 1 of 1</v>
      </c>
      <c r="K61" s="103"/>
      <c r="L61" s="2"/>
      <c r="M61" s="3"/>
      <c r="N61" s="2"/>
    </row>
    <row r="62" spans="1:14" ht="13.5" thickBot="1">
      <c r="A62" s="92"/>
      <c r="B62" s="92"/>
      <c r="C62" s="92"/>
      <c r="D62" s="93" t="s">
        <v>135</v>
      </c>
      <c r="E62" s="94"/>
      <c r="F62" s="94"/>
      <c r="G62" s="94"/>
      <c r="H62" s="94"/>
      <c r="I62" s="95"/>
      <c r="J62" s="104"/>
      <c r="K62" s="105"/>
      <c r="L62" s="2"/>
      <c r="M62" s="85"/>
      <c r="N62" s="2"/>
    </row>
    <row r="63" spans="1:14" ht="12.75">
      <c r="A63" s="108" t="s">
        <v>109</v>
      </c>
      <c r="B63" s="108"/>
      <c r="C63" s="108"/>
      <c r="D63" s="108"/>
      <c r="E63" s="108"/>
      <c r="F63" s="108"/>
      <c r="G63" s="108"/>
      <c r="H63" s="108"/>
      <c r="I63" s="108"/>
      <c r="J63" s="109" t="s">
        <v>108</v>
      </c>
      <c r="K63" s="109"/>
      <c r="L63" s="2"/>
      <c r="M63" s="85"/>
      <c r="N63" s="2"/>
    </row>
    <row r="64" spans="1:14" ht="12.75">
      <c r="A64" s="2"/>
      <c r="B64" s="2"/>
      <c r="C64" s="2"/>
      <c r="D64" s="2"/>
      <c r="E64" s="2"/>
      <c r="F64" s="2"/>
      <c r="G64" s="2"/>
      <c r="H64" s="2"/>
      <c r="I64" s="2"/>
      <c r="J64" s="2"/>
      <c r="K64" s="2"/>
      <c r="L64" s="2"/>
      <c r="M64" s="2"/>
      <c r="N64" s="2"/>
    </row>
  </sheetData>
  <sheetProtection sheet="1" formatCells="0" formatColumns="0" formatRows="0" insertColumns="0" insertRows="0" insertHyperlinks="0" deleteColumns="0" deleteRows="0" selectLockedCells="1" sort="0" autoFilter="0" pivotTables="0"/>
  <mergeCells count="36">
    <mergeCell ref="M62:M63"/>
    <mergeCell ref="L6:L46"/>
    <mergeCell ref="A4:K5"/>
    <mergeCell ref="H47:H48"/>
    <mergeCell ref="A6:A46"/>
    <mergeCell ref="D59:I61"/>
    <mergeCell ref="A59:C62"/>
    <mergeCell ref="D62:I62"/>
    <mergeCell ref="B55:C58"/>
    <mergeCell ref="D55:K58"/>
    <mergeCell ref="J61:K62"/>
    <mergeCell ref="J59:K60"/>
    <mergeCell ref="A63:I63"/>
    <mergeCell ref="J63:K63"/>
    <mergeCell ref="I50:K50"/>
    <mergeCell ref="I51:K51"/>
    <mergeCell ref="I52:K52"/>
    <mergeCell ref="I53:K53"/>
    <mergeCell ref="B50:E50"/>
    <mergeCell ref="B53:E53"/>
    <mergeCell ref="B51:E51"/>
    <mergeCell ref="B52:E52"/>
    <mergeCell ref="M1:M3"/>
    <mergeCell ref="B49:E49"/>
    <mergeCell ref="I47:K48"/>
    <mergeCell ref="B47:F48"/>
    <mergeCell ref="G47:G48"/>
    <mergeCell ref="I49:K49"/>
    <mergeCell ref="E2:I2"/>
    <mergeCell ref="J2:K2"/>
    <mergeCell ref="J3:K3"/>
    <mergeCell ref="B2:D2"/>
    <mergeCell ref="B3:D3"/>
    <mergeCell ref="E3:I3"/>
    <mergeCell ref="B6:K43"/>
    <mergeCell ref="B44:K46"/>
  </mergeCells>
  <conditionalFormatting sqref="B49:B53">
    <cfRule type="containsText" priority="2" dxfId="9" operator="containsText" stopIfTrue="1" text="W-">
      <formula>NOT(ISERROR(SEARCH("W-",B49)))</formula>
    </cfRule>
    <cfRule type="containsText" priority="3" dxfId="528" operator="containsText" stopIfTrue="1" text="M-">
      <formula>NOT(ISERROR(SEARCH("M-",B49)))</formula>
    </cfRule>
    <cfRule type="containsText" priority="4" dxfId="527" operator="containsText" stopIfTrue="1" text="R-">
      <formula>NOT(ISERROR(SEARCH("R-",B49)))</formula>
    </cfRule>
    <cfRule type="containsText" priority="5" dxfId="526" operator="containsText" stopIfTrue="1" text="NG-">
      <formula>NOT(ISERROR(SEARCH("NG-",B49)))</formula>
    </cfRule>
    <cfRule type="containsText" priority="6" dxfId="525" operator="containsText" stopIfTrue="1" text="H-">
      <formula>NOT(ISERROR(SEARCH("H-",B49)))</formula>
    </cfRule>
    <cfRule type="containsText" priority="7" dxfId="534" operator="containsText" stopIfTrue="1" text="C-">
      <formula>NOT(ISERROR(SEARCH("C-",B49)))</formula>
    </cfRule>
    <cfRule type="containsText" priority="8" dxfId="3" operator="containsText" stopIfTrue="1" text="G-">
      <formula>NOT(ISERROR(SEARCH("G-",B49)))</formula>
    </cfRule>
    <cfRule type="containsText" priority="17" dxfId="2" operator="containsText" stopIfTrue="1" text="A-">
      <formula>NOT(ISERROR(SEARCH("A-",B49)))</formula>
    </cfRule>
  </conditionalFormatting>
  <conditionalFormatting sqref="B49:E53">
    <cfRule type="containsText" priority="1" dxfId="0" operator="containsText" stopIfTrue="1" text="S-">
      <formula>NOT(ISERROR(SEARCH("S-",B49)))</formula>
    </cfRule>
  </conditionalFormatting>
  <dataValidations count="1">
    <dataValidation type="list" allowBlank="1" showInputMessage="1" showErrorMessage="1" sqref="B49:B53">
      <formula1>EnergySource</formula1>
    </dataValidation>
  </dataValidations>
  <hyperlinks>
    <hyperlink ref="J63:K63" r:id="rId1" display="Delphi SHERPA"/>
  </hyperlinks>
  <printOptions/>
  <pageMargins left="0.25" right="0.25" top="0.25" bottom="0.25" header="0" footer="0"/>
  <pageSetup fitToHeight="1" fitToWidth="1" horizontalDpi="600" verticalDpi="600" orientation="portrait" scale="6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75" zoomScaleNormal="75" zoomScalePageLayoutView="0" workbookViewId="0" topLeftCell="A1">
      <selection activeCell="G10" sqref="G10"/>
    </sheetView>
  </sheetViews>
  <sheetFormatPr defaultColWidth="9.140625" defaultRowHeight="12.75"/>
  <cols>
    <col min="1" max="1" width="9.28125" style="1" customWidth="1"/>
    <col min="2" max="2" width="9.140625" style="1" customWidth="1"/>
    <col min="3" max="3" width="3.7109375" style="1" customWidth="1"/>
    <col min="4" max="4" width="9.8515625" style="1" customWidth="1"/>
    <col min="5" max="5" width="14.28125" style="1" customWidth="1"/>
    <col min="6" max="6" width="18.7109375" style="1" customWidth="1"/>
    <col min="7" max="7" width="35.57421875" style="1" customWidth="1"/>
    <col min="8" max="8" width="24.140625" style="1" customWidth="1"/>
    <col min="9" max="9" width="10.7109375" style="1" customWidth="1"/>
    <col min="10" max="10" width="9.7109375" style="1" customWidth="1"/>
    <col min="11" max="11" width="9.140625" style="1" customWidth="1"/>
    <col min="12" max="12" width="9.7109375" style="1" customWidth="1"/>
    <col min="13" max="16384" width="9.140625" style="1" customWidth="1"/>
  </cols>
  <sheetData>
    <row r="1" spans="1:12" ht="24.75" customHeight="1" thickBot="1">
      <c r="A1" s="2"/>
      <c r="B1" s="2"/>
      <c r="C1" s="2"/>
      <c r="D1" s="2"/>
      <c r="E1" s="2"/>
      <c r="F1" s="2"/>
      <c r="G1" s="2"/>
      <c r="H1" s="2"/>
      <c r="I1" s="2"/>
      <c r="J1" s="2"/>
      <c r="K1" s="2"/>
      <c r="L1" s="2"/>
    </row>
    <row r="2" spans="1:12" ht="16.5" customHeight="1" thickBot="1">
      <c r="A2" s="2"/>
      <c r="B2" s="110" t="s">
        <v>18</v>
      </c>
      <c r="C2" s="110"/>
      <c r="D2" s="110"/>
      <c r="E2" s="111" t="str">
        <f>('Placard(MAIN)'!E2)</f>
        <v>ghsfgh</v>
      </c>
      <c r="F2" s="112"/>
      <c r="G2" s="112"/>
      <c r="H2" s="112"/>
      <c r="I2" s="113"/>
      <c r="J2" s="110" t="str">
        <f>('Placard(MAIN)'!J2)</f>
        <v>LOCATION
B-21</v>
      </c>
      <c r="K2" s="110"/>
      <c r="L2" s="2"/>
    </row>
    <row r="3" spans="1:12" ht="16.5" customHeight="1" thickBot="1">
      <c r="A3" s="2"/>
      <c r="B3" s="110"/>
      <c r="C3" s="110"/>
      <c r="D3" s="110"/>
      <c r="E3" s="114"/>
      <c r="F3" s="115"/>
      <c r="G3" s="115"/>
      <c r="H3" s="115"/>
      <c r="I3" s="116"/>
      <c r="J3" s="110"/>
      <c r="K3" s="110"/>
      <c r="L3" s="2"/>
    </row>
    <row r="4" spans="1:12" ht="16.5" customHeight="1" thickBot="1">
      <c r="A4" s="2"/>
      <c r="B4" s="120">
        <f>B32</f>
        <v>5</v>
      </c>
      <c r="C4" s="120"/>
      <c r="D4" s="120"/>
      <c r="E4" s="114"/>
      <c r="F4" s="115"/>
      <c r="G4" s="115"/>
      <c r="H4" s="115"/>
      <c r="I4" s="116"/>
      <c r="J4" s="121" t="str">
        <f>('Placard(MAIN)'!J3)</f>
        <v>PT-Engine</v>
      </c>
      <c r="K4" s="121"/>
      <c r="L4" s="2"/>
    </row>
    <row r="5" spans="1:12" ht="15" customHeight="1" thickBot="1">
      <c r="A5" s="2"/>
      <c r="B5" s="120"/>
      <c r="C5" s="120"/>
      <c r="D5" s="120"/>
      <c r="E5" s="117"/>
      <c r="F5" s="118"/>
      <c r="G5" s="118"/>
      <c r="H5" s="118"/>
      <c r="I5" s="119"/>
      <c r="J5" s="121"/>
      <c r="K5" s="121"/>
      <c r="L5" s="2"/>
    </row>
    <row r="6" spans="1:12" ht="15" customHeight="1">
      <c r="A6" s="87" t="s">
        <v>2</v>
      </c>
      <c r="B6" s="87"/>
      <c r="C6" s="87"/>
      <c r="D6" s="87"/>
      <c r="E6" s="87"/>
      <c r="F6" s="87"/>
      <c r="G6" s="87"/>
      <c r="H6" s="87"/>
      <c r="I6" s="87"/>
      <c r="J6" s="87"/>
      <c r="K6" s="87"/>
      <c r="L6" s="4"/>
    </row>
    <row r="7" spans="1:12" ht="15" customHeight="1" thickBot="1">
      <c r="A7" s="87"/>
      <c r="B7" s="87"/>
      <c r="C7" s="87"/>
      <c r="D7" s="87"/>
      <c r="E7" s="87"/>
      <c r="F7" s="87"/>
      <c r="G7" s="87"/>
      <c r="H7" s="87"/>
      <c r="I7" s="87"/>
      <c r="J7" s="87"/>
      <c r="K7" s="87"/>
      <c r="L7" s="4"/>
    </row>
    <row r="8" spans="1:12" ht="16.5" customHeight="1">
      <c r="A8" s="2"/>
      <c r="B8" s="52" t="s">
        <v>3</v>
      </c>
      <c r="C8" s="53"/>
      <c r="D8" s="53"/>
      <c r="E8" s="53"/>
      <c r="F8" s="54"/>
      <c r="G8" s="58" t="s">
        <v>4</v>
      </c>
      <c r="H8" s="58" t="s">
        <v>5</v>
      </c>
      <c r="I8" s="52" t="s">
        <v>6</v>
      </c>
      <c r="J8" s="53"/>
      <c r="K8" s="54"/>
      <c r="L8" s="2"/>
    </row>
    <row r="9" spans="1:12" ht="16.5" customHeight="1" thickBot="1">
      <c r="A9" s="2"/>
      <c r="B9" s="55"/>
      <c r="C9" s="56"/>
      <c r="D9" s="56"/>
      <c r="E9" s="56"/>
      <c r="F9" s="57"/>
      <c r="G9" s="59"/>
      <c r="H9" s="59"/>
      <c r="I9" s="55"/>
      <c r="J9" s="56"/>
      <c r="K9" s="57"/>
      <c r="L9" s="2"/>
    </row>
    <row r="10" spans="1:12" ht="34.5" customHeight="1" thickBot="1">
      <c r="A10" s="17" t="str">
        <f>IF(B10&gt;" ",6," ")</f>
        <v> </v>
      </c>
      <c r="B10" s="122"/>
      <c r="C10" s="123"/>
      <c r="D10" s="123"/>
      <c r="E10" s="124"/>
      <c r="F10" s="5" t="s">
        <v>114</v>
      </c>
      <c r="G10" s="5"/>
      <c r="H10" s="5"/>
      <c r="I10" s="60"/>
      <c r="J10" s="61"/>
      <c r="K10" s="62"/>
      <c r="L10" s="2"/>
    </row>
    <row r="11" spans="1:12" ht="34.5" customHeight="1" thickBot="1">
      <c r="A11" s="17" t="str">
        <f>IF(B11&gt;" ",7," ")</f>
        <v> </v>
      </c>
      <c r="B11" s="122"/>
      <c r="C11" s="123"/>
      <c r="D11" s="123"/>
      <c r="E11" s="124"/>
      <c r="F11" s="5" t="s">
        <v>115</v>
      </c>
      <c r="G11" s="5"/>
      <c r="H11" s="5"/>
      <c r="I11" s="60"/>
      <c r="J11" s="61"/>
      <c r="K11" s="62"/>
      <c r="L11" s="2"/>
    </row>
    <row r="12" spans="1:12" ht="34.5" customHeight="1" thickBot="1">
      <c r="A12" s="17" t="str">
        <f>IF(B12&gt;" ",8," ")</f>
        <v> </v>
      </c>
      <c r="B12" s="122"/>
      <c r="C12" s="123"/>
      <c r="D12" s="123"/>
      <c r="E12" s="124"/>
      <c r="F12" s="5" t="s">
        <v>116</v>
      </c>
      <c r="G12" s="5"/>
      <c r="H12" s="5"/>
      <c r="I12" s="60"/>
      <c r="J12" s="61"/>
      <c r="K12" s="62"/>
      <c r="L12" s="2"/>
    </row>
    <row r="13" spans="1:12" ht="34.5" customHeight="1" thickBot="1">
      <c r="A13" s="17" t="str">
        <f>IF(B13&gt;" ",9," ")</f>
        <v> </v>
      </c>
      <c r="B13" s="122"/>
      <c r="C13" s="123"/>
      <c r="D13" s="123"/>
      <c r="E13" s="124"/>
      <c r="F13" s="5" t="s">
        <v>117</v>
      </c>
      <c r="G13" s="5"/>
      <c r="H13" s="5"/>
      <c r="I13" s="60"/>
      <c r="J13" s="61"/>
      <c r="K13" s="62"/>
      <c r="L13" s="2"/>
    </row>
    <row r="14" spans="1:12" ht="34.5" customHeight="1" thickBot="1">
      <c r="A14" s="17" t="str">
        <f>IF(B14&gt;" ",10," ")</f>
        <v> </v>
      </c>
      <c r="B14" s="122"/>
      <c r="C14" s="123"/>
      <c r="D14" s="123"/>
      <c r="E14" s="124"/>
      <c r="F14" s="5" t="s">
        <v>118</v>
      </c>
      <c r="G14" s="5"/>
      <c r="H14" s="5"/>
      <c r="I14" s="60"/>
      <c r="J14" s="61"/>
      <c r="K14" s="62"/>
      <c r="L14" s="2"/>
    </row>
    <row r="15" spans="1:12" ht="34.5" customHeight="1" thickBot="1">
      <c r="A15" s="17" t="str">
        <f>IF(B15&gt;" ",11," ")</f>
        <v> </v>
      </c>
      <c r="B15" s="122"/>
      <c r="C15" s="123"/>
      <c r="D15" s="123"/>
      <c r="E15" s="124"/>
      <c r="F15" s="5" t="s">
        <v>119</v>
      </c>
      <c r="G15" s="5"/>
      <c r="H15" s="5"/>
      <c r="I15" s="60"/>
      <c r="J15" s="61"/>
      <c r="K15" s="62"/>
      <c r="L15" s="2"/>
    </row>
    <row r="16" spans="1:12" ht="34.5" customHeight="1" thickBot="1">
      <c r="A16" s="17" t="str">
        <f>IF(B16&gt;" ",12," ")</f>
        <v> </v>
      </c>
      <c r="B16" s="122"/>
      <c r="C16" s="123"/>
      <c r="D16" s="123"/>
      <c r="E16" s="124"/>
      <c r="F16" s="5" t="s">
        <v>120</v>
      </c>
      <c r="G16" s="5"/>
      <c r="H16" s="5"/>
      <c r="I16" s="60"/>
      <c r="J16" s="61"/>
      <c r="K16" s="62"/>
      <c r="L16" s="2"/>
    </row>
    <row r="17" spans="1:12" ht="34.5" customHeight="1" thickBot="1">
      <c r="A17" s="17" t="str">
        <f>IF(B17&gt;" ",13," ")</f>
        <v> </v>
      </c>
      <c r="B17" s="122"/>
      <c r="C17" s="123"/>
      <c r="D17" s="123"/>
      <c r="E17" s="124"/>
      <c r="F17" s="5" t="s">
        <v>121</v>
      </c>
      <c r="G17" s="5"/>
      <c r="H17" s="5"/>
      <c r="I17" s="60"/>
      <c r="J17" s="61"/>
      <c r="K17" s="62"/>
      <c r="L17" s="2"/>
    </row>
    <row r="18" spans="1:12" ht="34.5" customHeight="1" thickBot="1">
      <c r="A18" s="17" t="str">
        <f>IF(B18&gt;" ",14," ")</f>
        <v> </v>
      </c>
      <c r="B18" s="122"/>
      <c r="C18" s="123"/>
      <c r="D18" s="123"/>
      <c r="E18" s="124"/>
      <c r="F18" s="5" t="s">
        <v>122</v>
      </c>
      <c r="G18" s="5"/>
      <c r="H18" s="5"/>
      <c r="I18" s="60"/>
      <c r="J18" s="61"/>
      <c r="K18" s="62"/>
      <c r="L18" s="2"/>
    </row>
    <row r="19" spans="1:12" ht="34.5" customHeight="1" thickBot="1">
      <c r="A19" s="17" t="str">
        <f>IF(B19&gt;" ",15," ")</f>
        <v> </v>
      </c>
      <c r="B19" s="122"/>
      <c r="C19" s="123"/>
      <c r="D19" s="123"/>
      <c r="E19" s="124"/>
      <c r="F19" s="5" t="s">
        <v>123</v>
      </c>
      <c r="G19" s="5"/>
      <c r="H19" s="5"/>
      <c r="I19" s="60"/>
      <c r="J19" s="61"/>
      <c r="K19" s="62"/>
      <c r="L19" s="2"/>
    </row>
    <row r="20" spans="1:12" ht="34.5" customHeight="1" thickBot="1">
      <c r="A20" s="17" t="str">
        <f>IF(B20&gt;" ",16," ")</f>
        <v> </v>
      </c>
      <c r="B20" s="122"/>
      <c r="C20" s="123"/>
      <c r="D20" s="123"/>
      <c r="E20" s="124"/>
      <c r="F20" s="5" t="s">
        <v>124</v>
      </c>
      <c r="G20" s="5"/>
      <c r="H20" s="5"/>
      <c r="I20" s="60"/>
      <c r="J20" s="61"/>
      <c r="K20" s="62"/>
      <c r="L20" s="2"/>
    </row>
    <row r="21" spans="1:12" ht="34.5" customHeight="1" thickBot="1">
      <c r="A21" s="17" t="str">
        <f>IF(B21&gt;" ",17," ")</f>
        <v> </v>
      </c>
      <c r="B21" s="122"/>
      <c r="C21" s="123"/>
      <c r="D21" s="123"/>
      <c r="E21" s="124"/>
      <c r="F21" s="5" t="s">
        <v>125</v>
      </c>
      <c r="G21" s="5"/>
      <c r="H21" s="5"/>
      <c r="I21" s="60"/>
      <c r="J21" s="61"/>
      <c r="K21" s="62"/>
      <c r="L21" s="2"/>
    </row>
    <row r="22" spans="1:12" ht="34.5" customHeight="1" thickBot="1">
      <c r="A22" s="17" t="str">
        <f>IF(B22&gt;" ",18," ")</f>
        <v> </v>
      </c>
      <c r="B22" s="122"/>
      <c r="C22" s="123"/>
      <c r="D22" s="123"/>
      <c r="E22" s="124"/>
      <c r="F22" s="5" t="s">
        <v>126</v>
      </c>
      <c r="G22" s="5"/>
      <c r="H22" s="5"/>
      <c r="I22" s="60"/>
      <c r="J22" s="61"/>
      <c r="K22" s="62"/>
      <c r="L22" s="2"/>
    </row>
    <row r="23" spans="1:12" ht="34.5" customHeight="1" thickBot="1">
      <c r="A23" s="17" t="str">
        <f>IF(B23&gt;" ",19," ")</f>
        <v> </v>
      </c>
      <c r="B23" s="122"/>
      <c r="C23" s="123"/>
      <c r="D23" s="123"/>
      <c r="E23" s="124"/>
      <c r="F23" s="5" t="s">
        <v>127</v>
      </c>
      <c r="G23" s="5"/>
      <c r="H23" s="5"/>
      <c r="I23" s="60"/>
      <c r="J23" s="61"/>
      <c r="K23" s="62"/>
      <c r="L23" s="2"/>
    </row>
    <row r="24" spans="1:12" ht="34.5" customHeight="1" thickBot="1">
      <c r="A24" s="17" t="str">
        <f>IF(B24&gt;" ",20," ")</f>
        <v> </v>
      </c>
      <c r="B24" s="122"/>
      <c r="C24" s="123"/>
      <c r="D24" s="123"/>
      <c r="E24" s="124"/>
      <c r="F24" s="5" t="s">
        <v>128</v>
      </c>
      <c r="G24" s="5"/>
      <c r="H24" s="5"/>
      <c r="I24" s="60"/>
      <c r="J24" s="61"/>
      <c r="K24" s="62"/>
      <c r="L24" s="2"/>
    </row>
    <row r="25" spans="1:12" ht="34.5" customHeight="1" thickBot="1">
      <c r="A25" s="17" t="str">
        <f>IF(B25&gt;" ",21," ")</f>
        <v> </v>
      </c>
      <c r="B25" s="122"/>
      <c r="C25" s="123"/>
      <c r="D25" s="123"/>
      <c r="E25" s="124"/>
      <c r="F25" s="5" t="s">
        <v>129</v>
      </c>
      <c r="G25" s="5"/>
      <c r="H25" s="5"/>
      <c r="I25" s="60"/>
      <c r="J25" s="61"/>
      <c r="K25" s="62"/>
      <c r="L25" s="2"/>
    </row>
    <row r="26" spans="1:12" ht="34.5" customHeight="1" thickBot="1">
      <c r="A26" s="17" t="str">
        <f>IF(B26&gt;" ",22," ")</f>
        <v> </v>
      </c>
      <c r="B26" s="122"/>
      <c r="C26" s="123"/>
      <c r="D26" s="123"/>
      <c r="E26" s="124"/>
      <c r="F26" s="5" t="s">
        <v>130</v>
      </c>
      <c r="G26" s="5"/>
      <c r="H26" s="5"/>
      <c r="I26" s="60"/>
      <c r="J26" s="61"/>
      <c r="K26" s="62"/>
      <c r="L26" s="2"/>
    </row>
    <row r="27" spans="1:12" ht="34.5" customHeight="1" thickBot="1">
      <c r="A27" s="17" t="str">
        <f>IF(B27&gt;" ",23," ")</f>
        <v> </v>
      </c>
      <c r="B27" s="122"/>
      <c r="C27" s="123"/>
      <c r="D27" s="123"/>
      <c r="E27" s="124"/>
      <c r="F27" s="5" t="s">
        <v>131</v>
      </c>
      <c r="G27" s="5" t="s">
        <v>10</v>
      </c>
      <c r="H27" s="5" t="s">
        <v>23</v>
      </c>
      <c r="I27" s="60"/>
      <c r="J27" s="61"/>
      <c r="K27" s="62"/>
      <c r="L27" s="2"/>
    </row>
    <row r="28" spans="1:12" ht="34.5" customHeight="1" thickBot="1">
      <c r="A28" s="17" t="str">
        <f>IF(B28&gt;" ",24," ")</f>
        <v> </v>
      </c>
      <c r="B28" s="122"/>
      <c r="C28" s="123"/>
      <c r="D28" s="123"/>
      <c r="E28" s="124"/>
      <c r="F28" s="5" t="s">
        <v>132</v>
      </c>
      <c r="G28" s="5" t="s">
        <v>10</v>
      </c>
      <c r="H28" s="5" t="s">
        <v>23</v>
      </c>
      <c r="I28" s="60"/>
      <c r="J28" s="61"/>
      <c r="K28" s="62"/>
      <c r="L28" s="2"/>
    </row>
    <row r="29" spans="1:12" ht="34.5" customHeight="1" thickBot="1">
      <c r="A29" s="17" t="str">
        <f>IF(B29&gt;" ",25," ")</f>
        <v> </v>
      </c>
      <c r="B29" s="122"/>
      <c r="C29" s="123"/>
      <c r="D29" s="123"/>
      <c r="E29" s="124"/>
      <c r="F29" s="5" t="s">
        <v>133</v>
      </c>
      <c r="G29" s="5" t="s">
        <v>10</v>
      </c>
      <c r="H29" s="5" t="s">
        <v>23</v>
      </c>
      <c r="I29" s="60"/>
      <c r="J29" s="61"/>
      <c r="K29" s="62"/>
      <c r="L29" s="2"/>
    </row>
    <row r="30" spans="1:12" ht="34.5" customHeight="1" thickBot="1">
      <c r="A30" s="17" t="str">
        <f>IF(B30&gt;" ",26," ")</f>
        <v> </v>
      </c>
      <c r="B30" s="125"/>
      <c r="C30" s="126"/>
      <c r="D30" s="126"/>
      <c r="E30" s="127"/>
      <c r="F30" s="9" t="s">
        <v>134</v>
      </c>
      <c r="G30" s="9" t="s">
        <v>10</v>
      </c>
      <c r="H30" s="9" t="s">
        <v>23</v>
      </c>
      <c r="I30" s="60"/>
      <c r="J30" s="61"/>
      <c r="K30" s="62"/>
      <c r="L30" s="2"/>
    </row>
    <row r="31" spans="1:12" ht="170.25" customHeight="1" thickBot="1">
      <c r="A31" s="10"/>
      <c r="B31" s="2"/>
      <c r="C31" s="2"/>
      <c r="D31" s="2"/>
      <c r="E31" s="2"/>
      <c r="F31" s="2"/>
      <c r="G31" s="2"/>
      <c r="H31" s="2"/>
      <c r="I31" s="2"/>
      <c r="J31" s="2"/>
      <c r="K31" s="2"/>
      <c r="L31" s="2"/>
    </row>
    <row r="32" spans="1:12" ht="16.5" customHeight="1">
      <c r="A32" s="2"/>
      <c r="B32" s="96">
        <f>COUNT('Placard(MAIN)'!A49:A53)+COUNT(A10:A30)</f>
        <v>5</v>
      </c>
      <c r="C32" s="96"/>
      <c r="D32" s="99" t="s">
        <v>26</v>
      </c>
      <c r="E32" s="99"/>
      <c r="F32" s="99"/>
      <c r="G32" s="99"/>
      <c r="H32" s="99"/>
      <c r="I32" s="99"/>
      <c r="J32" s="99"/>
      <c r="K32" s="99"/>
      <c r="L32" s="2"/>
    </row>
    <row r="33" spans="1:12" ht="16.5" customHeight="1">
      <c r="A33" s="2"/>
      <c r="B33" s="97"/>
      <c r="C33" s="97"/>
      <c r="D33" s="100"/>
      <c r="E33" s="100"/>
      <c r="F33" s="100"/>
      <c r="G33" s="100"/>
      <c r="H33" s="100"/>
      <c r="I33" s="100"/>
      <c r="J33" s="100"/>
      <c r="K33" s="100"/>
      <c r="L33" s="2"/>
    </row>
    <row r="34" spans="1:12" ht="16.5" customHeight="1">
      <c r="A34" s="2"/>
      <c r="B34" s="97"/>
      <c r="C34" s="97"/>
      <c r="D34" s="100"/>
      <c r="E34" s="100"/>
      <c r="F34" s="100"/>
      <c r="G34" s="100"/>
      <c r="H34" s="100"/>
      <c r="I34" s="100"/>
      <c r="J34" s="100"/>
      <c r="K34" s="100"/>
      <c r="L34" s="2"/>
    </row>
    <row r="35" spans="1:12" ht="16.5" customHeight="1" thickBot="1">
      <c r="A35" s="2"/>
      <c r="B35" s="98"/>
      <c r="C35" s="98"/>
      <c r="D35" s="101"/>
      <c r="E35" s="101"/>
      <c r="F35" s="101"/>
      <c r="G35" s="101"/>
      <c r="H35" s="101"/>
      <c r="I35" s="101"/>
      <c r="J35" s="101"/>
      <c r="K35" s="101"/>
      <c r="L35" s="2"/>
    </row>
    <row r="36" spans="1:12" ht="14.25" customHeight="1">
      <c r="A36" s="128" t="str">
        <f>('Placard(MAIN)'!A59)</f>
        <v>PLACARD ID/MAXIMO #
01</v>
      </c>
      <c r="B36" s="128"/>
      <c r="C36" s="128"/>
      <c r="D36" s="88" t="s">
        <v>19</v>
      </c>
      <c r="E36" s="88"/>
      <c r="F36" s="88"/>
      <c r="G36" s="88"/>
      <c r="H36" s="88"/>
      <c r="I36" s="88"/>
      <c r="J36" s="106">
        <f ca="1">TODAY()</f>
        <v>41443</v>
      </c>
      <c r="K36" s="107"/>
      <c r="L36" s="2"/>
    </row>
    <row r="37" spans="1:12" ht="13.5" customHeight="1">
      <c r="A37" s="129"/>
      <c r="B37" s="129"/>
      <c r="C37" s="129"/>
      <c r="D37" s="89"/>
      <c r="E37" s="89"/>
      <c r="F37" s="89"/>
      <c r="G37" s="89"/>
      <c r="H37" s="89"/>
      <c r="I37" s="89"/>
      <c r="J37" s="102"/>
      <c r="K37" s="103"/>
      <c r="L37" s="2"/>
    </row>
    <row r="38" spans="1:12" ht="13.5" customHeight="1">
      <c r="A38" s="129"/>
      <c r="B38" s="129"/>
      <c r="C38" s="129"/>
      <c r="D38" s="89"/>
      <c r="E38" s="89"/>
      <c r="F38" s="89"/>
      <c r="G38" s="89"/>
      <c r="H38" s="89"/>
      <c r="I38" s="89"/>
      <c r="J38" s="102" t="str">
        <f>IF(B32&gt;5,"Page 2 of 2","na")</f>
        <v>na</v>
      </c>
      <c r="K38" s="103"/>
      <c r="L38" s="2"/>
    </row>
    <row r="39" spans="1:12" ht="13.5" customHeight="1" thickBot="1">
      <c r="A39" s="130"/>
      <c r="B39" s="130"/>
      <c r="C39" s="130"/>
      <c r="D39" s="131" t="str">
        <f>('Placard(MAIN)'!D62)</f>
        <v>FOR REPAIR OR REPLACEMENT, PLEASE CALL PLACARD OFFICE @ OR SAFETY DEPT @(insert phone)</v>
      </c>
      <c r="E39" s="132"/>
      <c r="F39" s="132"/>
      <c r="G39" s="132"/>
      <c r="H39" s="132"/>
      <c r="I39" s="133"/>
      <c r="J39" s="104"/>
      <c r="K39" s="105"/>
      <c r="L39" s="2"/>
    </row>
    <row r="40" spans="1:12" ht="12.75" customHeight="1">
      <c r="A40" s="108" t="s">
        <v>109</v>
      </c>
      <c r="B40" s="108"/>
      <c r="C40" s="108"/>
      <c r="D40" s="108"/>
      <c r="E40" s="108"/>
      <c r="F40" s="108"/>
      <c r="G40" s="108"/>
      <c r="H40" s="108"/>
      <c r="I40" s="108"/>
      <c r="J40" s="109" t="s">
        <v>108</v>
      </c>
      <c r="K40" s="109"/>
      <c r="L40" s="2"/>
    </row>
  </sheetData>
  <sheetProtection sheet="1" objects="1" scenarios="1" selectLockedCells="1"/>
  <mergeCells count="61">
    <mergeCell ref="B22:E22"/>
    <mergeCell ref="B23:E23"/>
    <mergeCell ref="B24:E24"/>
    <mergeCell ref="B25:E25"/>
    <mergeCell ref="B26:E26"/>
    <mergeCell ref="B21:E21"/>
    <mergeCell ref="B10:E10"/>
    <mergeCell ref="B11:E11"/>
    <mergeCell ref="B12:E12"/>
    <mergeCell ref="B13:E13"/>
    <mergeCell ref="B14:E14"/>
    <mergeCell ref="B15:E15"/>
    <mergeCell ref="B16:E16"/>
    <mergeCell ref="B17:E17"/>
    <mergeCell ref="B18:E18"/>
    <mergeCell ref="B19:E19"/>
    <mergeCell ref="B20:E20"/>
    <mergeCell ref="A40:I40"/>
    <mergeCell ref="J40:K40"/>
    <mergeCell ref="B29:E29"/>
    <mergeCell ref="I29:K29"/>
    <mergeCell ref="B30:E30"/>
    <mergeCell ref="I30:K30"/>
    <mergeCell ref="B32:C35"/>
    <mergeCell ref="D32:K35"/>
    <mergeCell ref="A36:C39"/>
    <mergeCell ref="D36:I38"/>
    <mergeCell ref="J36:K37"/>
    <mergeCell ref="J38:K39"/>
    <mergeCell ref="D39:I39"/>
    <mergeCell ref="B27:E27"/>
    <mergeCell ref="I27:K27"/>
    <mergeCell ref="B28:E28"/>
    <mergeCell ref="I28:K28"/>
    <mergeCell ref="A6:K7"/>
    <mergeCell ref="B8:F9"/>
    <mergeCell ref="G8:G9"/>
    <mergeCell ref="H8:H9"/>
    <mergeCell ref="I8:K9"/>
    <mergeCell ref="I10:K10"/>
    <mergeCell ref="I11:K11"/>
    <mergeCell ref="I12:K12"/>
    <mergeCell ref="I13:K13"/>
    <mergeCell ref="I14:K14"/>
    <mergeCell ref="I15:K15"/>
    <mergeCell ref="I16:K16"/>
    <mergeCell ref="B2:D3"/>
    <mergeCell ref="E2:I5"/>
    <mergeCell ref="J2:K3"/>
    <mergeCell ref="B4:D5"/>
    <mergeCell ref="J4:K5"/>
    <mergeCell ref="I17:K17"/>
    <mergeCell ref="I18:K18"/>
    <mergeCell ref="I19:K19"/>
    <mergeCell ref="I20:K20"/>
    <mergeCell ref="I21:K21"/>
    <mergeCell ref="I22:K22"/>
    <mergeCell ref="I23:K23"/>
    <mergeCell ref="I24:K24"/>
    <mergeCell ref="I25:K25"/>
    <mergeCell ref="I26:K26"/>
  </mergeCells>
  <conditionalFormatting sqref="B10:B30">
    <cfRule type="containsText" priority="2" dxfId="9" operator="containsText" stopIfTrue="1" text="W-">
      <formula>NOT(ISERROR(SEARCH("W-",B10)))</formula>
    </cfRule>
    <cfRule type="containsText" priority="3" dxfId="528" operator="containsText" stopIfTrue="1" text="M-">
      <formula>NOT(ISERROR(SEARCH("M-",B10)))</formula>
    </cfRule>
    <cfRule type="containsText" priority="4" dxfId="527" operator="containsText" stopIfTrue="1" text="R-">
      <formula>NOT(ISERROR(SEARCH("R-",B10)))</formula>
    </cfRule>
    <cfRule type="containsText" priority="5" dxfId="526" operator="containsText" stopIfTrue="1" text="NG-">
      <formula>NOT(ISERROR(SEARCH("NG-",B10)))</formula>
    </cfRule>
    <cfRule type="containsText" priority="6" dxfId="525" operator="containsText" stopIfTrue="1" text="H-">
      <formula>NOT(ISERROR(SEARCH("H-",B10)))</formula>
    </cfRule>
    <cfRule type="containsText" priority="7" dxfId="4" operator="containsText" stopIfTrue="1" text="C-">
      <formula>NOT(ISERROR(SEARCH("C-",B10)))</formula>
    </cfRule>
    <cfRule type="containsText" priority="8" dxfId="3" operator="containsText" stopIfTrue="1" text="G-">
      <formula>NOT(ISERROR(SEARCH("G-",B10)))</formula>
    </cfRule>
    <cfRule type="containsText" priority="9" dxfId="2" operator="containsText" stopIfTrue="1" text="A-">
      <formula>NOT(ISERROR(SEARCH("A-",B10)))</formula>
    </cfRule>
  </conditionalFormatting>
  <conditionalFormatting sqref="B10:E30">
    <cfRule type="containsText" priority="1" dxfId="0" operator="containsText" stopIfTrue="1" text="S-">
      <formula>NOT(ISERROR(SEARCH("S-",B10)))</formula>
    </cfRule>
  </conditionalFormatting>
  <dataValidations count="1">
    <dataValidation type="list" allowBlank="1" showInputMessage="1" showErrorMessage="1" sqref="B10:B30">
      <formula1>EnergySource</formula1>
    </dataValidation>
  </dataValidations>
  <hyperlinks>
    <hyperlink ref="J40:K40" r:id="rId1" display="Delphi SHERPA"/>
  </hyperlinks>
  <printOptions/>
  <pageMargins left="0.25" right="0.25" top="0.25" bottom="0.25" header="0" footer="0"/>
  <pageSetup fitToHeight="1" fitToWidth="1" horizontalDpi="600" verticalDpi="600" orientation="portrait" scale="64" r:id="rId3"/>
  <drawing r:id="rId2"/>
</worksheet>
</file>

<file path=xl/worksheets/sheet4.xml><?xml version="1.0" encoding="utf-8"?>
<worksheet xmlns="http://schemas.openxmlformats.org/spreadsheetml/2006/main" xmlns:r="http://schemas.openxmlformats.org/officeDocument/2006/relationships">
  <dimension ref="B2:AF15"/>
  <sheetViews>
    <sheetView zoomScale="50" zoomScaleNormal="50" zoomScalePageLayoutView="0" workbookViewId="0" topLeftCell="A1">
      <selection activeCell="AC6" sqref="AC6"/>
    </sheetView>
  </sheetViews>
  <sheetFormatPr defaultColWidth="9.140625" defaultRowHeight="12.75"/>
  <cols>
    <col min="1" max="2" width="2.8515625" style="18" customWidth="1"/>
    <col min="3" max="3" width="35.57421875" style="18" customWidth="1"/>
    <col min="4" max="4" width="2.8515625" style="18" customWidth="1"/>
    <col min="5" max="5" width="2.7109375" style="18" customWidth="1"/>
    <col min="6" max="6" width="2.8515625" style="18" customWidth="1"/>
    <col min="7" max="7" width="35.57421875" style="18" customWidth="1"/>
    <col min="8" max="10" width="2.8515625" style="18" customWidth="1"/>
    <col min="11" max="11" width="35.57421875" style="18" customWidth="1"/>
    <col min="12" max="12" width="2.8515625" style="18" customWidth="1"/>
    <col min="13" max="13" width="3.28125" style="18" customWidth="1"/>
    <col min="14" max="14" width="2.8515625" style="18" customWidth="1"/>
    <col min="15" max="15" width="35.57421875" style="18" customWidth="1"/>
    <col min="16" max="16" width="2.8515625" style="18" customWidth="1"/>
    <col min="17" max="17" width="3.28125" style="18" customWidth="1"/>
    <col min="18" max="18" width="2.8515625" style="18" customWidth="1"/>
    <col min="19" max="19" width="35.57421875" style="18" customWidth="1"/>
    <col min="20" max="20" width="2.8515625" style="18" customWidth="1"/>
    <col min="21" max="21" width="3.28125" style="18" customWidth="1"/>
    <col min="22" max="22" width="2.8515625" style="18" customWidth="1"/>
    <col min="23" max="23" width="35.57421875" style="18" customWidth="1"/>
    <col min="24" max="24" width="2.8515625" style="18" customWidth="1"/>
    <col min="25" max="25" width="3.28125" style="18" customWidth="1"/>
    <col min="26" max="26" width="2.8515625" style="18" customWidth="1"/>
    <col min="27" max="27" width="35.7109375" style="18" customWidth="1"/>
    <col min="28" max="28" width="2.57421875" style="18" customWidth="1"/>
    <col min="29" max="29" width="3.421875" style="18" customWidth="1"/>
    <col min="30" max="30" width="2.8515625" style="18" customWidth="1"/>
    <col min="31" max="31" width="35.7109375" style="18" customWidth="1"/>
    <col min="32" max="32" width="2.8515625" style="18" customWidth="1"/>
    <col min="33" max="33" width="3.140625" style="18" customWidth="1"/>
    <col min="34" max="34" width="2.8515625" style="18" customWidth="1"/>
    <col min="35" max="35" width="35.7109375" style="18" customWidth="1"/>
    <col min="36" max="36" width="2.8515625" style="18" customWidth="1"/>
    <col min="37" max="16384" width="9.140625" style="18" customWidth="1"/>
  </cols>
  <sheetData>
    <row r="1" ht="72" customHeight="1"/>
    <row r="2" spans="2:32" ht="48" customHeight="1">
      <c r="B2" s="134" t="str">
        <f>'Placard(MAIN)'!$B49</f>
        <v>E-3  ELECTRIC</v>
      </c>
      <c r="C2" s="135"/>
      <c r="D2" s="136"/>
      <c r="F2" s="134" t="str">
        <f>'Placard(MAIN)'!$B50</f>
        <v>A-2  AIR</v>
      </c>
      <c r="G2" s="135"/>
      <c r="H2" s="136"/>
      <c r="J2" s="134">
        <f>'Placard(pg2)'!$B13</f>
        <v>0</v>
      </c>
      <c r="K2" s="135"/>
      <c r="L2" s="136"/>
      <c r="N2" s="134">
        <f>'Placard(pg2)'!$B14</f>
        <v>0</v>
      </c>
      <c r="O2" s="135"/>
      <c r="P2" s="136"/>
      <c r="R2" s="134">
        <f>'Placard(pg2)'!$B21</f>
        <v>0</v>
      </c>
      <c r="S2" s="135"/>
      <c r="T2" s="136"/>
      <c r="V2" s="134">
        <f>'Placard(pg2)'!$B22</f>
        <v>0</v>
      </c>
      <c r="W2" s="135"/>
      <c r="X2" s="136"/>
      <c r="Z2" s="134">
        <f>'Placard(pg2)'!$B29</f>
        <v>0</v>
      </c>
      <c r="AA2" s="135"/>
      <c r="AB2" s="136"/>
      <c r="AD2" s="134">
        <f>'Placard(pg2)'!$B30</f>
        <v>0</v>
      </c>
      <c r="AE2" s="135"/>
      <c r="AF2" s="136"/>
    </row>
    <row r="3" spans="2:32" ht="125.25" customHeight="1">
      <c r="B3" s="137" t="str">
        <f>(Ref!C2)</f>
        <v>E-3 / CL010E01 Main Disconnect</v>
      </c>
      <c r="C3" s="138"/>
      <c r="D3" s="139"/>
      <c r="F3" s="137" t="str">
        <f>(Ref!D2)</f>
        <v>A-2 / CL010E02 Cell1
Panel B</v>
      </c>
      <c r="G3" s="138"/>
      <c r="H3" s="139"/>
      <c r="J3" s="137">
        <f>(Ref!K2)</f>
        <v>0</v>
      </c>
      <c r="K3" s="138"/>
      <c r="L3" s="139"/>
      <c r="N3" s="137">
        <f>(Ref!L2)</f>
        <v>0</v>
      </c>
      <c r="O3" s="138"/>
      <c r="P3" s="139"/>
      <c r="R3" s="137">
        <f>(Ref!S$2)</f>
        <v>0</v>
      </c>
      <c r="S3" s="138"/>
      <c r="T3" s="139"/>
      <c r="V3" s="137">
        <f>(Ref!T$2)</f>
        <v>0</v>
      </c>
      <c r="W3" s="138"/>
      <c r="X3" s="139"/>
      <c r="Z3" s="137">
        <f>(Ref!AA$2)</f>
        <v>0</v>
      </c>
      <c r="AA3" s="138"/>
      <c r="AB3" s="139"/>
      <c r="AD3" s="137">
        <f>(Ref!AB$2)</f>
        <v>0</v>
      </c>
      <c r="AE3" s="138"/>
      <c r="AF3" s="139"/>
    </row>
    <row r="4" ht="42.75" customHeight="1"/>
    <row r="5" ht="72" customHeight="1"/>
    <row r="6" spans="2:24" ht="48" customHeight="1">
      <c r="B6" s="134" t="str">
        <f>'Placard(MAIN)'!$B51</f>
        <v>G-1  GRAVITY</v>
      </c>
      <c r="C6" s="135"/>
      <c r="D6" s="136"/>
      <c r="F6" s="134" t="str">
        <f>'Placard(MAIN)'!$B52</f>
        <v>H-1  HYDRLC</v>
      </c>
      <c r="G6" s="135"/>
      <c r="H6" s="136"/>
      <c r="J6" s="134">
        <f>'Placard(pg2)'!$B15</f>
        <v>0</v>
      </c>
      <c r="K6" s="135"/>
      <c r="L6" s="136"/>
      <c r="N6" s="134">
        <f>'Placard(pg2)'!$B16</f>
        <v>0</v>
      </c>
      <c r="O6" s="135"/>
      <c r="P6" s="136"/>
      <c r="R6" s="134">
        <f>'Placard(pg2)'!$B23</f>
        <v>0</v>
      </c>
      <c r="S6" s="135"/>
      <c r="T6" s="136"/>
      <c r="V6" s="134">
        <f>'Placard(pg2)'!$B24</f>
        <v>0</v>
      </c>
      <c r="W6" s="135"/>
      <c r="X6" s="136"/>
    </row>
    <row r="7" spans="2:24" ht="125.25" customHeight="1">
      <c r="B7" s="137" t="str">
        <f>(Ref!E2)</f>
        <v>G-1 / G1</v>
      </c>
      <c r="C7" s="138"/>
      <c r="D7" s="139"/>
      <c r="F7" s="137" t="str">
        <f>(Ref!F2)</f>
        <v>H-1 / H2</v>
      </c>
      <c r="G7" s="138"/>
      <c r="H7" s="139"/>
      <c r="J7" s="137">
        <f>(Ref!M$2)</f>
        <v>0</v>
      </c>
      <c r="K7" s="138"/>
      <c r="L7" s="139"/>
      <c r="N7" s="137">
        <f>(Ref!N$2)</f>
        <v>0</v>
      </c>
      <c r="O7" s="138"/>
      <c r="P7" s="139"/>
      <c r="R7" s="137">
        <f>(Ref!U$2)</f>
        <v>0</v>
      </c>
      <c r="S7" s="138"/>
      <c r="T7" s="139"/>
      <c r="V7" s="137">
        <f>(Ref!V$2)</f>
        <v>0</v>
      </c>
      <c r="W7" s="138"/>
      <c r="X7" s="139"/>
    </row>
    <row r="8" ht="42.75" customHeight="1"/>
    <row r="9" ht="72" customHeight="1"/>
    <row r="10" spans="2:24" ht="48" customHeight="1">
      <c r="B10" s="134" t="str">
        <f>'Placard(MAIN)'!$B53</f>
        <v>W-1  WATER</v>
      </c>
      <c r="C10" s="135"/>
      <c r="D10" s="136"/>
      <c r="F10" s="134">
        <f>'Placard(pg2)'!$B10</f>
        <v>0</v>
      </c>
      <c r="G10" s="135"/>
      <c r="H10" s="136"/>
      <c r="J10" s="134">
        <f>'Placard(pg2)'!$B17</f>
        <v>0</v>
      </c>
      <c r="K10" s="135"/>
      <c r="L10" s="136"/>
      <c r="N10" s="134">
        <f>'Placard(pg2)'!$B18</f>
        <v>0</v>
      </c>
      <c r="O10" s="135"/>
      <c r="P10" s="136"/>
      <c r="R10" s="134">
        <f>'Placard(pg2)'!$B25</f>
        <v>0</v>
      </c>
      <c r="S10" s="135"/>
      <c r="T10" s="136"/>
      <c r="V10" s="134">
        <f>'Placard(pg2)'!$B26</f>
        <v>0</v>
      </c>
      <c r="W10" s="135"/>
      <c r="X10" s="136"/>
    </row>
    <row r="11" spans="2:24" ht="125.25" customHeight="1">
      <c r="B11" s="137" t="str">
        <f>(Ref!G2)</f>
        <v>W-1 / W3</v>
      </c>
      <c r="C11" s="138"/>
      <c r="D11" s="139"/>
      <c r="F11" s="137">
        <f>(Ref!H2)</f>
        <v>0</v>
      </c>
      <c r="G11" s="138"/>
      <c r="H11" s="139"/>
      <c r="J11" s="137">
        <f>(Ref!O$2)</f>
        <v>0</v>
      </c>
      <c r="K11" s="138"/>
      <c r="L11" s="139"/>
      <c r="N11" s="137">
        <f>(Ref!P$2)</f>
        <v>0</v>
      </c>
      <c r="O11" s="138"/>
      <c r="P11" s="139"/>
      <c r="R11" s="137">
        <f>(Ref!W$2)</f>
        <v>0</v>
      </c>
      <c r="S11" s="138"/>
      <c r="T11" s="139"/>
      <c r="V11" s="137">
        <f>(Ref!X$2)</f>
        <v>0</v>
      </c>
      <c r="W11" s="138"/>
      <c r="X11" s="139"/>
    </row>
    <row r="12" ht="42.75" customHeight="1"/>
    <row r="13" ht="71.25" customHeight="1"/>
    <row r="14" spans="2:24" ht="47.25" customHeight="1">
      <c r="B14" s="134">
        <f>'Placard(pg2)'!$B11</f>
        <v>0</v>
      </c>
      <c r="C14" s="135"/>
      <c r="D14" s="136"/>
      <c r="F14" s="134">
        <f>'Placard(pg2)'!$B12</f>
        <v>0</v>
      </c>
      <c r="G14" s="135"/>
      <c r="H14" s="136"/>
      <c r="J14" s="134">
        <f>'Placard(pg2)'!$B19</f>
        <v>0</v>
      </c>
      <c r="K14" s="135"/>
      <c r="L14" s="136"/>
      <c r="N14" s="134">
        <f>'Placard(pg2)'!$B20</f>
        <v>0</v>
      </c>
      <c r="O14" s="135"/>
      <c r="P14" s="136"/>
      <c r="R14" s="134">
        <f>'Placard(pg2)'!$B27</f>
        <v>0</v>
      </c>
      <c r="S14" s="135"/>
      <c r="T14" s="136"/>
      <c r="V14" s="134">
        <f>'Placard(pg2)'!$B28</f>
        <v>0</v>
      </c>
      <c r="W14" s="135"/>
      <c r="X14" s="136"/>
    </row>
    <row r="15" spans="2:24" ht="125.25" customHeight="1">
      <c r="B15" s="137">
        <f>(Ref!I2)</f>
        <v>0</v>
      </c>
      <c r="C15" s="138"/>
      <c r="D15" s="139"/>
      <c r="F15" s="137">
        <f>(Ref!J2)</f>
        <v>0</v>
      </c>
      <c r="G15" s="138"/>
      <c r="H15" s="139"/>
      <c r="J15" s="137">
        <f>(Ref!Q$2)</f>
        <v>0</v>
      </c>
      <c r="K15" s="138"/>
      <c r="L15" s="139"/>
      <c r="N15" s="137">
        <f>(Ref!R$2)</f>
        <v>0</v>
      </c>
      <c r="O15" s="138"/>
      <c r="P15" s="139"/>
      <c r="R15" s="137">
        <f>(Ref!Y$2)</f>
        <v>0</v>
      </c>
      <c r="S15" s="138"/>
      <c r="T15" s="139"/>
      <c r="V15" s="137">
        <f>(Ref!Z$2)</f>
        <v>0</v>
      </c>
      <c r="W15" s="138"/>
      <c r="X15" s="139"/>
    </row>
    <row r="16" ht="42.75" customHeight="1"/>
  </sheetData>
  <sheetProtection sheet="1" objects="1" scenarios="1" selectLockedCells="1"/>
  <mergeCells count="52">
    <mergeCell ref="AD2:AF2"/>
    <mergeCell ref="AD3:AF3"/>
    <mergeCell ref="R15:T15"/>
    <mergeCell ref="V14:X14"/>
    <mergeCell ref="V15:X15"/>
    <mergeCell ref="Z2:AB2"/>
    <mergeCell ref="Z3:AB3"/>
    <mergeCell ref="R10:T10"/>
    <mergeCell ref="R11:T11"/>
    <mergeCell ref="V10:X10"/>
    <mergeCell ref="V11:X11"/>
    <mergeCell ref="R14:T14"/>
    <mergeCell ref="V3:X3"/>
    <mergeCell ref="R6:T6"/>
    <mergeCell ref="R7:T7"/>
    <mergeCell ref="V6:X6"/>
    <mergeCell ref="V7:X7"/>
    <mergeCell ref="N14:P14"/>
    <mergeCell ref="N15:P15"/>
    <mergeCell ref="R2:T2"/>
    <mergeCell ref="R3:T3"/>
    <mergeCell ref="V2:X2"/>
    <mergeCell ref="J11:L11"/>
    <mergeCell ref="N10:P10"/>
    <mergeCell ref="N11:P11"/>
    <mergeCell ref="J14:L14"/>
    <mergeCell ref="J15:L15"/>
    <mergeCell ref="J2:L2"/>
    <mergeCell ref="J3:L3"/>
    <mergeCell ref="N2:P2"/>
    <mergeCell ref="N3:P3"/>
    <mergeCell ref="F10:H10"/>
    <mergeCell ref="J6:L6"/>
    <mergeCell ref="J7:L7"/>
    <mergeCell ref="N6:P6"/>
    <mergeCell ref="N7:P7"/>
    <mergeCell ref="J10:L10"/>
    <mergeCell ref="B14:D14"/>
    <mergeCell ref="B15:D15"/>
    <mergeCell ref="F14:H14"/>
    <mergeCell ref="F2:H2"/>
    <mergeCell ref="B2:D2"/>
    <mergeCell ref="B3:D3"/>
    <mergeCell ref="F3:H3"/>
    <mergeCell ref="B7:D7"/>
    <mergeCell ref="F7:H7"/>
    <mergeCell ref="B11:D11"/>
    <mergeCell ref="F6:H6"/>
    <mergeCell ref="B10:D10"/>
    <mergeCell ref="B6:D6"/>
    <mergeCell ref="F15:H15"/>
    <mergeCell ref="F11:H11"/>
  </mergeCells>
  <conditionalFormatting sqref="R2">
    <cfRule type="containsText" priority="332" dxfId="9" operator="containsText" stopIfTrue="1" text="W-">
      <formula>NOT(ISERROR(SEARCH("W-",R2)))</formula>
    </cfRule>
    <cfRule type="containsText" priority="333" dxfId="8" operator="containsText" stopIfTrue="1" text="M-">
      <formula>NOT(ISERROR(SEARCH("M-",R2)))</formula>
    </cfRule>
    <cfRule type="containsText" priority="334" dxfId="7" operator="containsText" stopIfTrue="1" text="R-">
      <formula>NOT(ISERROR(SEARCH("R-",R2)))</formula>
    </cfRule>
    <cfRule type="containsText" priority="335" dxfId="6" operator="containsText" stopIfTrue="1" text="NG-">
      <formula>NOT(ISERROR(SEARCH("NG-",R2)))</formula>
    </cfRule>
    <cfRule type="containsText" priority="336" dxfId="5" operator="containsText" stopIfTrue="1" text="H-">
      <formula>NOT(ISERROR(SEARCH("H-",R2)))</formula>
    </cfRule>
    <cfRule type="containsText" priority="337" dxfId="4" operator="containsText" stopIfTrue="1" text="C-">
      <formula>NOT(ISERROR(SEARCH("C-",R2)))</formula>
    </cfRule>
    <cfRule type="containsText" priority="338" dxfId="3" operator="containsText" stopIfTrue="1" text="G-">
      <formula>NOT(ISERROR(SEARCH("G-",R2)))</formula>
    </cfRule>
    <cfRule type="containsText" priority="339" dxfId="2" operator="containsText" stopIfTrue="1" text="A-">
      <formula>NOT(ISERROR(SEARCH("A-",R2)))</formula>
    </cfRule>
    <cfRule type="containsText" priority="340" dxfId="1" operator="containsText" stopIfTrue="1" text="E-">
      <formula>NOT(ISERROR(SEARCH("E-",R2)))</formula>
    </cfRule>
  </conditionalFormatting>
  <conditionalFormatting sqref="J14">
    <cfRule type="containsText" priority="252" dxfId="9" operator="containsText" stopIfTrue="1" text="W-">
      <formula>NOT(ISERROR(SEARCH("W-",J14)))</formula>
    </cfRule>
    <cfRule type="containsText" priority="253" dxfId="8" operator="containsText" stopIfTrue="1" text="M-">
      <formula>NOT(ISERROR(SEARCH("M-",J14)))</formula>
    </cfRule>
    <cfRule type="containsText" priority="254" dxfId="7" operator="containsText" stopIfTrue="1" text="R-">
      <formula>NOT(ISERROR(SEARCH("R-",J14)))</formula>
    </cfRule>
    <cfRule type="containsText" priority="255" dxfId="6" operator="containsText" stopIfTrue="1" text="NG-">
      <formula>NOT(ISERROR(SEARCH("NG-",J14)))</formula>
    </cfRule>
    <cfRule type="containsText" priority="256" dxfId="5" operator="containsText" stopIfTrue="1" text="H-">
      <formula>NOT(ISERROR(SEARCH("H-",J14)))</formula>
    </cfRule>
    <cfRule type="containsText" priority="257" dxfId="4" operator="containsText" stopIfTrue="1" text="C-">
      <formula>NOT(ISERROR(SEARCH("C-",J14)))</formula>
    </cfRule>
    <cfRule type="containsText" priority="258" dxfId="3" operator="containsText" stopIfTrue="1" text="G-">
      <formula>NOT(ISERROR(SEARCH("G-",J14)))</formula>
    </cfRule>
    <cfRule type="containsText" priority="259" dxfId="2" operator="containsText" stopIfTrue="1" text="A-">
      <formula>NOT(ISERROR(SEARCH("A-",J14)))</formula>
    </cfRule>
    <cfRule type="containsText" priority="260" dxfId="1" operator="containsText" stopIfTrue="1" text="E-">
      <formula>NOT(ISERROR(SEARCH("E-",J14)))</formula>
    </cfRule>
  </conditionalFormatting>
  <conditionalFormatting sqref="AD2">
    <cfRule type="containsText" priority="912" dxfId="9" operator="containsText" stopIfTrue="1" text="W-">
      <formula>NOT(ISERROR(SEARCH("W-",AD2)))</formula>
    </cfRule>
    <cfRule type="containsText" priority="913" dxfId="8" operator="containsText" stopIfTrue="1" text="M-">
      <formula>NOT(ISERROR(SEARCH("M-",AD2)))</formula>
    </cfRule>
    <cfRule type="containsText" priority="914" dxfId="7" operator="containsText" stopIfTrue="1" text="R-">
      <formula>NOT(ISERROR(SEARCH("R-",AD2)))</formula>
    </cfRule>
    <cfRule type="containsText" priority="915" dxfId="6" operator="containsText" stopIfTrue="1" text="NG-">
      <formula>NOT(ISERROR(SEARCH("NG-",AD2)))</formula>
    </cfRule>
    <cfRule type="containsText" priority="916" dxfId="5" operator="containsText" stopIfTrue="1" text="H-">
      <formula>NOT(ISERROR(SEARCH("H-",AD2)))</formula>
    </cfRule>
    <cfRule type="containsText" priority="917" dxfId="4" operator="containsText" stopIfTrue="1" text="C-">
      <formula>NOT(ISERROR(SEARCH("C-",AD2)))</formula>
    </cfRule>
    <cfRule type="containsText" priority="918" dxfId="3" operator="containsText" stopIfTrue="1" text="G-">
      <formula>NOT(ISERROR(SEARCH("G-",AD2)))</formula>
    </cfRule>
    <cfRule type="containsText" priority="919" dxfId="2" operator="containsText" stopIfTrue="1" text="A-">
      <formula>NOT(ISERROR(SEARCH("A-",AD2)))</formula>
    </cfRule>
    <cfRule type="containsText" priority="920" dxfId="1" operator="containsText" stopIfTrue="1" text="E-">
      <formula>NOT(ISERROR(SEARCH("E-",AD2)))</formula>
    </cfRule>
  </conditionalFormatting>
  <conditionalFormatting sqref="AD3">
    <cfRule type="containsText" priority="902" dxfId="0" operator="containsText" stopIfTrue="1" text="S-">
      <formula>NOT(ISERROR(SEARCH("S-",AD3)))</formula>
    </cfRule>
    <cfRule type="containsText" priority="903" dxfId="9" operator="containsText" stopIfTrue="1" text="W-">
      <formula>NOT(ISERROR(SEARCH("W-",AD3)))</formula>
    </cfRule>
    <cfRule type="containsText" priority="904" dxfId="8" operator="containsText" stopIfTrue="1" text="M-">
      <formula>NOT(ISERROR(SEARCH("M-",AD3)))</formula>
    </cfRule>
    <cfRule type="containsText" priority="905" dxfId="7" operator="containsText" stopIfTrue="1" text="R-">
      <formula>NOT(ISERROR(SEARCH("R-",AD3)))</formula>
    </cfRule>
    <cfRule type="containsText" priority="906" dxfId="6" operator="containsText" stopIfTrue="1" text="NG-">
      <formula>NOT(ISERROR(SEARCH("NG-",AD3)))</formula>
    </cfRule>
    <cfRule type="containsText" priority="907" dxfId="5" operator="containsText" stopIfTrue="1" text="H-">
      <formula>NOT(ISERROR(SEARCH("H-",AD3)))</formula>
    </cfRule>
    <cfRule type="containsText" priority="908" dxfId="4" operator="containsText" stopIfTrue="1" text="C-">
      <formula>NOT(ISERROR(SEARCH("C-",AD3)))</formula>
    </cfRule>
    <cfRule type="containsText" priority="909" dxfId="3" operator="containsText" stopIfTrue="1" text="G-">
      <formula>NOT(ISERROR(SEARCH("G-",AD3)))</formula>
    </cfRule>
    <cfRule type="containsText" priority="910" dxfId="2" operator="containsText" stopIfTrue="1" text="A-">
      <formula>NOT(ISERROR(SEARCH("A-",AD3)))</formula>
    </cfRule>
    <cfRule type="containsText" priority="911" dxfId="1" operator="containsText" stopIfTrue="1" text="E-">
      <formula>NOT(ISERROR(SEARCH("E-",AD3)))</formula>
    </cfRule>
  </conditionalFormatting>
  <conditionalFormatting sqref="AD2:AF2">
    <cfRule type="containsText" priority="901" dxfId="0" operator="containsText" stopIfTrue="1" text="S-">
      <formula>NOT(ISERROR(SEARCH("S-",AD2)))</formula>
    </cfRule>
  </conditionalFormatting>
  <conditionalFormatting sqref="Z2">
    <cfRule type="containsText" priority="492" dxfId="9" operator="containsText" stopIfTrue="1" text="W-">
      <formula>NOT(ISERROR(SEARCH("W-",Z2)))</formula>
    </cfRule>
    <cfRule type="containsText" priority="493" dxfId="8" operator="containsText" stopIfTrue="1" text="M-">
      <formula>NOT(ISERROR(SEARCH("M-",Z2)))</formula>
    </cfRule>
    <cfRule type="containsText" priority="494" dxfId="7" operator="containsText" stopIfTrue="1" text="R-">
      <formula>NOT(ISERROR(SEARCH("R-",Z2)))</formula>
    </cfRule>
    <cfRule type="containsText" priority="495" dxfId="6" operator="containsText" stopIfTrue="1" text="NG-">
      <formula>NOT(ISERROR(SEARCH("NG-",Z2)))</formula>
    </cfRule>
    <cfRule type="containsText" priority="496" dxfId="5" operator="containsText" stopIfTrue="1" text="H-">
      <formula>NOT(ISERROR(SEARCH("H-",Z2)))</formula>
    </cfRule>
    <cfRule type="containsText" priority="497" dxfId="4" operator="containsText" stopIfTrue="1" text="C-">
      <formula>NOT(ISERROR(SEARCH("C-",Z2)))</formula>
    </cfRule>
    <cfRule type="containsText" priority="498" dxfId="3" operator="containsText" stopIfTrue="1" text="G-">
      <formula>NOT(ISERROR(SEARCH("G-",Z2)))</formula>
    </cfRule>
    <cfRule type="containsText" priority="499" dxfId="2" operator="containsText" stopIfTrue="1" text="A-">
      <formula>NOT(ISERROR(SEARCH("A-",Z2)))</formula>
    </cfRule>
    <cfRule type="containsText" priority="500" dxfId="1" operator="containsText" stopIfTrue="1" text="E-">
      <formula>NOT(ISERROR(SEARCH("E-",Z2)))</formula>
    </cfRule>
  </conditionalFormatting>
  <conditionalFormatting sqref="Z3">
    <cfRule type="containsText" priority="482" dxfId="0" operator="containsText" stopIfTrue="1" text="S-">
      <formula>NOT(ISERROR(SEARCH("S-",Z3)))</formula>
    </cfRule>
    <cfRule type="containsText" priority="483" dxfId="9" operator="containsText" stopIfTrue="1" text="W-">
      <formula>NOT(ISERROR(SEARCH("W-",Z3)))</formula>
    </cfRule>
    <cfRule type="containsText" priority="484" dxfId="8" operator="containsText" stopIfTrue="1" text="M-">
      <formula>NOT(ISERROR(SEARCH("M-",Z3)))</formula>
    </cfRule>
    <cfRule type="containsText" priority="485" dxfId="7" operator="containsText" stopIfTrue="1" text="R-">
      <formula>NOT(ISERROR(SEARCH("R-",Z3)))</formula>
    </cfRule>
    <cfRule type="containsText" priority="486" dxfId="6" operator="containsText" stopIfTrue="1" text="NG-">
      <formula>NOT(ISERROR(SEARCH("NG-",Z3)))</formula>
    </cfRule>
    <cfRule type="containsText" priority="487" dxfId="5" operator="containsText" stopIfTrue="1" text="H-">
      <formula>NOT(ISERROR(SEARCH("H-",Z3)))</formula>
    </cfRule>
    <cfRule type="containsText" priority="488" dxfId="4" operator="containsText" stopIfTrue="1" text="C-">
      <formula>NOT(ISERROR(SEARCH("C-",Z3)))</formula>
    </cfRule>
    <cfRule type="containsText" priority="489" dxfId="3" operator="containsText" stopIfTrue="1" text="G-">
      <formula>NOT(ISERROR(SEARCH("G-",Z3)))</formula>
    </cfRule>
    <cfRule type="containsText" priority="490" dxfId="2" operator="containsText" stopIfTrue="1" text="A-">
      <formula>NOT(ISERROR(SEARCH("A-",Z3)))</formula>
    </cfRule>
    <cfRule type="containsText" priority="491" dxfId="1" operator="containsText" stopIfTrue="1" text="E-">
      <formula>NOT(ISERROR(SEARCH("E-",Z3)))</formula>
    </cfRule>
  </conditionalFormatting>
  <conditionalFormatting sqref="V14">
    <cfRule type="containsText" priority="432" dxfId="9" operator="containsText" stopIfTrue="1" text="W-">
      <formula>NOT(ISERROR(SEARCH("W-",V14)))</formula>
    </cfRule>
    <cfRule type="containsText" priority="433" dxfId="8" operator="containsText" stopIfTrue="1" text="M-">
      <formula>NOT(ISERROR(SEARCH("M-",V14)))</formula>
    </cfRule>
    <cfRule type="containsText" priority="434" dxfId="7" operator="containsText" stopIfTrue="1" text="R-">
      <formula>NOT(ISERROR(SEARCH("R-",V14)))</formula>
    </cfRule>
    <cfRule type="containsText" priority="435" dxfId="6" operator="containsText" stopIfTrue="1" text="NG-">
      <formula>NOT(ISERROR(SEARCH("NG-",V14)))</formula>
    </cfRule>
    <cfRule type="containsText" priority="436" dxfId="5" operator="containsText" stopIfTrue="1" text="H-">
      <formula>NOT(ISERROR(SEARCH("H-",V14)))</formula>
    </cfRule>
    <cfRule type="containsText" priority="437" dxfId="4" operator="containsText" stopIfTrue="1" text="C-">
      <formula>NOT(ISERROR(SEARCH("C-",V14)))</formula>
    </cfRule>
    <cfRule type="containsText" priority="438" dxfId="3" operator="containsText" stopIfTrue="1" text="G-">
      <formula>NOT(ISERROR(SEARCH("G-",V14)))</formula>
    </cfRule>
    <cfRule type="containsText" priority="439" dxfId="2" operator="containsText" stopIfTrue="1" text="A-">
      <formula>NOT(ISERROR(SEARCH("A-",V14)))</formula>
    </cfRule>
    <cfRule type="containsText" priority="440" dxfId="1" operator="containsText" stopIfTrue="1" text="E-">
      <formula>NOT(ISERROR(SEARCH("E-",V14)))</formula>
    </cfRule>
  </conditionalFormatting>
  <conditionalFormatting sqref="V15">
    <cfRule type="containsText" priority="422" dxfId="0" operator="containsText" stopIfTrue="1" text="S-">
      <formula>NOT(ISERROR(SEARCH("S-",V15)))</formula>
    </cfRule>
    <cfRule type="containsText" priority="423" dxfId="9" operator="containsText" stopIfTrue="1" text="W-">
      <formula>NOT(ISERROR(SEARCH("W-",V15)))</formula>
    </cfRule>
    <cfRule type="containsText" priority="424" dxfId="8" operator="containsText" stopIfTrue="1" text="M-">
      <formula>NOT(ISERROR(SEARCH("M-",V15)))</formula>
    </cfRule>
    <cfRule type="containsText" priority="425" dxfId="7" operator="containsText" stopIfTrue="1" text="R-">
      <formula>NOT(ISERROR(SEARCH("R-",V15)))</formula>
    </cfRule>
    <cfRule type="containsText" priority="426" dxfId="6" operator="containsText" stopIfTrue="1" text="NG-">
      <formula>NOT(ISERROR(SEARCH("NG-",V15)))</formula>
    </cfRule>
    <cfRule type="containsText" priority="427" dxfId="5" operator="containsText" stopIfTrue="1" text="H-">
      <formula>NOT(ISERROR(SEARCH("H-",V15)))</formula>
    </cfRule>
    <cfRule type="containsText" priority="428" dxfId="4" operator="containsText" stopIfTrue="1" text="C-">
      <formula>NOT(ISERROR(SEARCH("C-",V15)))</formula>
    </cfRule>
    <cfRule type="containsText" priority="429" dxfId="3" operator="containsText" stopIfTrue="1" text="G-">
      <formula>NOT(ISERROR(SEARCH("G-",V15)))</formula>
    </cfRule>
    <cfRule type="containsText" priority="430" dxfId="2" operator="containsText" stopIfTrue="1" text="A-">
      <formula>NOT(ISERROR(SEARCH("A-",V15)))</formula>
    </cfRule>
    <cfRule type="containsText" priority="431" dxfId="1" operator="containsText" stopIfTrue="1" text="E-">
      <formula>NOT(ISERROR(SEARCH("E-",V15)))</formula>
    </cfRule>
  </conditionalFormatting>
  <conditionalFormatting sqref="V6">
    <cfRule type="containsText" priority="392" dxfId="9" operator="containsText" stopIfTrue="1" text="W-">
      <formula>NOT(ISERROR(SEARCH("W-",V6)))</formula>
    </cfRule>
    <cfRule type="containsText" priority="393" dxfId="8" operator="containsText" stopIfTrue="1" text="M-">
      <formula>NOT(ISERROR(SEARCH("M-",V6)))</formula>
    </cfRule>
    <cfRule type="containsText" priority="394" dxfId="7" operator="containsText" stopIfTrue="1" text="R-">
      <formula>NOT(ISERROR(SEARCH("R-",V6)))</formula>
    </cfRule>
    <cfRule type="containsText" priority="395" dxfId="6" operator="containsText" stopIfTrue="1" text="NG-">
      <formula>NOT(ISERROR(SEARCH("NG-",V6)))</formula>
    </cfRule>
    <cfRule type="containsText" priority="396" dxfId="5" operator="containsText" stopIfTrue="1" text="H-">
      <formula>NOT(ISERROR(SEARCH("H-",V6)))</formula>
    </cfRule>
    <cfRule type="containsText" priority="397" dxfId="4" operator="containsText" stopIfTrue="1" text="C-">
      <formula>NOT(ISERROR(SEARCH("C-",V6)))</formula>
    </cfRule>
    <cfRule type="containsText" priority="398" dxfId="3" operator="containsText" stopIfTrue="1" text="G-">
      <formula>NOT(ISERROR(SEARCH("G-",V6)))</formula>
    </cfRule>
    <cfRule type="containsText" priority="399" dxfId="2" operator="containsText" stopIfTrue="1" text="A-">
      <formula>NOT(ISERROR(SEARCH("A-",V6)))</formula>
    </cfRule>
    <cfRule type="containsText" priority="400" dxfId="1" operator="containsText" stopIfTrue="1" text="E-">
      <formula>NOT(ISERROR(SEARCH("E-",V6)))</formula>
    </cfRule>
  </conditionalFormatting>
  <conditionalFormatting sqref="V7">
    <cfRule type="containsText" priority="382" dxfId="0" operator="containsText" stopIfTrue="1" text="S-">
      <formula>NOT(ISERROR(SEARCH("S-",V7)))</formula>
    </cfRule>
    <cfRule type="containsText" priority="383" dxfId="9" operator="containsText" stopIfTrue="1" text="W-">
      <formula>NOT(ISERROR(SEARCH("W-",V7)))</formula>
    </cfRule>
    <cfRule type="containsText" priority="384" dxfId="8" operator="containsText" stopIfTrue="1" text="M-">
      <formula>NOT(ISERROR(SEARCH("M-",V7)))</formula>
    </cfRule>
    <cfRule type="containsText" priority="385" dxfId="7" operator="containsText" stopIfTrue="1" text="R-">
      <formula>NOT(ISERROR(SEARCH("R-",V7)))</formula>
    </cfRule>
    <cfRule type="containsText" priority="386" dxfId="6" operator="containsText" stopIfTrue="1" text="NG-">
      <formula>NOT(ISERROR(SEARCH("NG-",V7)))</formula>
    </cfRule>
    <cfRule type="containsText" priority="387" dxfId="5" operator="containsText" stopIfTrue="1" text="H-">
      <formula>NOT(ISERROR(SEARCH("H-",V7)))</formula>
    </cfRule>
    <cfRule type="containsText" priority="388" dxfId="4" operator="containsText" stopIfTrue="1" text="C-">
      <formula>NOT(ISERROR(SEARCH("C-",V7)))</formula>
    </cfRule>
    <cfRule type="containsText" priority="389" dxfId="3" operator="containsText" stopIfTrue="1" text="G-">
      <formula>NOT(ISERROR(SEARCH("G-",V7)))</formula>
    </cfRule>
    <cfRule type="containsText" priority="390" dxfId="2" operator="containsText" stopIfTrue="1" text="A-">
      <formula>NOT(ISERROR(SEARCH("A-",V7)))</formula>
    </cfRule>
    <cfRule type="containsText" priority="391" dxfId="1" operator="containsText" stopIfTrue="1" text="E-">
      <formula>NOT(ISERROR(SEARCH("E-",V7)))</formula>
    </cfRule>
  </conditionalFormatting>
  <conditionalFormatting sqref="J15">
    <cfRule type="containsText" priority="242" dxfId="0" operator="containsText" stopIfTrue="1" text="S-">
      <formula>NOT(ISERROR(SEARCH("S-",J15)))</formula>
    </cfRule>
    <cfRule type="containsText" priority="243" dxfId="9" operator="containsText" stopIfTrue="1" text="W-">
      <formula>NOT(ISERROR(SEARCH("W-",J15)))</formula>
    </cfRule>
    <cfRule type="containsText" priority="244" dxfId="8" operator="containsText" stopIfTrue="1" text="M-">
      <formula>NOT(ISERROR(SEARCH("M-",J15)))</formula>
    </cfRule>
    <cfRule type="containsText" priority="245" dxfId="7" operator="containsText" stopIfTrue="1" text="R-">
      <formula>NOT(ISERROR(SEARCH("R-",J15)))</formula>
    </cfRule>
    <cfRule type="containsText" priority="246" dxfId="6" operator="containsText" stopIfTrue="1" text="NG-">
      <formula>NOT(ISERROR(SEARCH("NG-",J15)))</formula>
    </cfRule>
    <cfRule type="containsText" priority="247" dxfId="5" operator="containsText" stopIfTrue="1" text="H-">
      <formula>NOT(ISERROR(SEARCH("H-",J15)))</formula>
    </cfRule>
    <cfRule type="containsText" priority="248" dxfId="4" operator="containsText" stopIfTrue="1" text="C-">
      <formula>NOT(ISERROR(SEARCH("C-",J15)))</formula>
    </cfRule>
    <cfRule type="containsText" priority="249" dxfId="3" operator="containsText" stopIfTrue="1" text="G-">
      <formula>NOT(ISERROR(SEARCH("G-",J15)))</formula>
    </cfRule>
    <cfRule type="containsText" priority="250" dxfId="2" operator="containsText" stopIfTrue="1" text="A-">
      <formula>NOT(ISERROR(SEARCH("A-",J15)))</formula>
    </cfRule>
    <cfRule type="containsText" priority="251" dxfId="1" operator="containsText" stopIfTrue="1" text="E-">
      <formula>NOT(ISERROR(SEARCH("E-",J15)))</formula>
    </cfRule>
  </conditionalFormatting>
  <conditionalFormatting sqref="B14">
    <cfRule type="containsText" priority="172" dxfId="9" operator="containsText" stopIfTrue="1" text="W-">
      <formula>NOT(ISERROR(SEARCH("W-",B14)))</formula>
    </cfRule>
    <cfRule type="containsText" priority="173" dxfId="8" operator="containsText" stopIfTrue="1" text="M-">
      <formula>NOT(ISERROR(SEARCH("M-",B14)))</formula>
    </cfRule>
    <cfRule type="containsText" priority="174" dxfId="7" operator="containsText" stopIfTrue="1" text="R-">
      <formula>NOT(ISERROR(SEARCH("R-",B14)))</formula>
    </cfRule>
    <cfRule type="containsText" priority="175" dxfId="6" operator="containsText" stopIfTrue="1" text="NG-">
      <formula>NOT(ISERROR(SEARCH("NG-",B14)))</formula>
    </cfRule>
    <cfRule type="containsText" priority="176" dxfId="5" operator="containsText" stopIfTrue="1" text="H-">
      <formula>NOT(ISERROR(SEARCH("H-",B14)))</formula>
    </cfRule>
    <cfRule type="containsText" priority="177" dxfId="4" operator="containsText" stopIfTrue="1" text="C-">
      <formula>NOT(ISERROR(SEARCH("C-",B14)))</formula>
    </cfRule>
    <cfRule type="containsText" priority="178" dxfId="3" operator="containsText" stopIfTrue="1" text="G-">
      <formula>NOT(ISERROR(SEARCH("G-",B14)))</formula>
    </cfRule>
    <cfRule type="containsText" priority="179" dxfId="2" operator="containsText" stopIfTrue="1" text="A-">
      <formula>NOT(ISERROR(SEARCH("A-",B14)))</formula>
    </cfRule>
    <cfRule type="containsText" priority="180" dxfId="1" operator="containsText" stopIfTrue="1" text="E-">
      <formula>NOT(ISERROR(SEARCH("E-",B14)))</formula>
    </cfRule>
  </conditionalFormatting>
  <conditionalFormatting sqref="B15">
    <cfRule type="containsText" priority="162" dxfId="0" operator="containsText" stopIfTrue="1" text="S-">
      <formula>NOT(ISERROR(SEARCH("S-",B15)))</formula>
    </cfRule>
    <cfRule type="containsText" priority="163" dxfId="9" operator="containsText" stopIfTrue="1" text="W-">
      <formula>NOT(ISERROR(SEARCH("W-",B15)))</formula>
    </cfRule>
    <cfRule type="containsText" priority="164" dxfId="8" operator="containsText" stopIfTrue="1" text="M-">
      <formula>NOT(ISERROR(SEARCH("M-",B15)))</formula>
    </cfRule>
    <cfRule type="containsText" priority="165" dxfId="7" operator="containsText" stopIfTrue="1" text="R-">
      <formula>NOT(ISERROR(SEARCH("R-",B15)))</formula>
    </cfRule>
    <cfRule type="containsText" priority="166" dxfId="6" operator="containsText" stopIfTrue="1" text="NG-">
      <formula>NOT(ISERROR(SEARCH("NG-",B15)))</formula>
    </cfRule>
    <cfRule type="containsText" priority="167" dxfId="5" operator="containsText" stopIfTrue="1" text="H-">
      <formula>NOT(ISERROR(SEARCH("H-",B15)))</formula>
    </cfRule>
    <cfRule type="containsText" priority="168" dxfId="4" operator="containsText" stopIfTrue="1" text="C-">
      <formula>NOT(ISERROR(SEARCH("C-",B15)))</formula>
    </cfRule>
    <cfRule type="containsText" priority="169" dxfId="3" operator="containsText" stopIfTrue="1" text="G-">
      <formula>NOT(ISERROR(SEARCH("G-",B15)))</formula>
    </cfRule>
    <cfRule type="containsText" priority="170" dxfId="2" operator="containsText" stopIfTrue="1" text="A-">
      <formula>NOT(ISERROR(SEARCH("A-",B15)))</formula>
    </cfRule>
    <cfRule type="containsText" priority="171" dxfId="1" operator="containsText" stopIfTrue="1" text="E-">
      <formula>NOT(ISERROR(SEARCH("E-",B15)))</formula>
    </cfRule>
  </conditionalFormatting>
  <conditionalFormatting sqref="J6">
    <cfRule type="containsText" priority="212" dxfId="9" operator="containsText" stopIfTrue="1" text="W-">
      <formula>NOT(ISERROR(SEARCH("W-",J6)))</formula>
    </cfRule>
    <cfRule type="containsText" priority="213" dxfId="8" operator="containsText" stopIfTrue="1" text="M-">
      <formula>NOT(ISERROR(SEARCH("M-",J6)))</formula>
    </cfRule>
    <cfRule type="containsText" priority="214" dxfId="7" operator="containsText" stopIfTrue="1" text="R-">
      <formula>NOT(ISERROR(SEARCH("R-",J6)))</formula>
    </cfRule>
    <cfRule type="containsText" priority="215" dxfId="6" operator="containsText" stopIfTrue="1" text="NG-">
      <formula>NOT(ISERROR(SEARCH("NG-",J6)))</formula>
    </cfRule>
    <cfRule type="containsText" priority="216" dxfId="5" operator="containsText" stopIfTrue="1" text="H-">
      <formula>NOT(ISERROR(SEARCH("H-",J6)))</formula>
    </cfRule>
    <cfRule type="containsText" priority="217" dxfId="4" operator="containsText" stopIfTrue="1" text="C-">
      <formula>NOT(ISERROR(SEARCH("C-",J6)))</formula>
    </cfRule>
    <cfRule type="containsText" priority="218" dxfId="3" operator="containsText" stopIfTrue="1" text="G-">
      <formula>NOT(ISERROR(SEARCH("G-",J6)))</formula>
    </cfRule>
    <cfRule type="containsText" priority="219" dxfId="2" operator="containsText" stopIfTrue="1" text="A-">
      <formula>NOT(ISERROR(SEARCH("A-",J6)))</formula>
    </cfRule>
    <cfRule type="containsText" priority="220" dxfId="1" operator="containsText" stopIfTrue="1" text="E-">
      <formula>NOT(ISERROR(SEARCH("E-",J6)))</formula>
    </cfRule>
  </conditionalFormatting>
  <conditionalFormatting sqref="J7">
    <cfRule type="containsText" priority="202" dxfId="0" operator="containsText" stopIfTrue="1" text="S-">
      <formula>NOT(ISERROR(SEARCH("S-",J7)))</formula>
    </cfRule>
    <cfRule type="containsText" priority="203" dxfId="9" operator="containsText" stopIfTrue="1" text="W-">
      <formula>NOT(ISERROR(SEARCH("W-",J7)))</formula>
    </cfRule>
    <cfRule type="containsText" priority="204" dxfId="8" operator="containsText" stopIfTrue="1" text="M-">
      <formula>NOT(ISERROR(SEARCH("M-",J7)))</formula>
    </cfRule>
    <cfRule type="containsText" priority="205" dxfId="7" operator="containsText" stopIfTrue="1" text="R-">
      <formula>NOT(ISERROR(SEARCH("R-",J7)))</formula>
    </cfRule>
    <cfRule type="containsText" priority="206" dxfId="6" operator="containsText" stopIfTrue="1" text="NG-">
      <formula>NOT(ISERROR(SEARCH("NG-",J7)))</formula>
    </cfRule>
    <cfRule type="containsText" priority="207" dxfId="5" operator="containsText" stopIfTrue="1" text="H-">
      <formula>NOT(ISERROR(SEARCH("H-",J7)))</formula>
    </cfRule>
    <cfRule type="containsText" priority="208" dxfId="4" operator="containsText" stopIfTrue="1" text="C-">
      <formula>NOT(ISERROR(SEARCH("C-",J7)))</formula>
    </cfRule>
    <cfRule type="containsText" priority="209" dxfId="3" operator="containsText" stopIfTrue="1" text="G-">
      <formula>NOT(ISERROR(SEARCH("G-",J7)))</formula>
    </cfRule>
    <cfRule type="containsText" priority="210" dxfId="2" operator="containsText" stopIfTrue="1" text="A-">
      <formula>NOT(ISERROR(SEARCH("A-",J7)))</formula>
    </cfRule>
    <cfRule type="containsText" priority="211" dxfId="1" operator="containsText" stopIfTrue="1" text="E-">
      <formula>NOT(ISERROR(SEARCH("E-",J7)))</formula>
    </cfRule>
  </conditionalFormatting>
  <conditionalFormatting sqref="R3">
    <cfRule type="containsText" priority="322" dxfId="0" operator="containsText" stopIfTrue="1" text="S-">
      <formula>NOT(ISERROR(SEARCH("S-",R3)))</formula>
    </cfRule>
    <cfRule type="containsText" priority="323" dxfId="9" operator="containsText" stopIfTrue="1" text="W-">
      <formula>NOT(ISERROR(SEARCH("W-",R3)))</formula>
    </cfRule>
    <cfRule type="containsText" priority="324" dxfId="8" operator="containsText" stopIfTrue="1" text="M-">
      <formula>NOT(ISERROR(SEARCH("M-",R3)))</formula>
    </cfRule>
    <cfRule type="containsText" priority="325" dxfId="7" operator="containsText" stopIfTrue="1" text="R-">
      <formula>NOT(ISERROR(SEARCH("R-",R3)))</formula>
    </cfRule>
    <cfRule type="containsText" priority="326" dxfId="6" operator="containsText" stopIfTrue="1" text="NG-">
      <formula>NOT(ISERROR(SEARCH("NG-",R3)))</formula>
    </cfRule>
    <cfRule type="containsText" priority="327" dxfId="5" operator="containsText" stopIfTrue="1" text="H-">
      <formula>NOT(ISERROR(SEARCH("H-",R3)))</formula>
    </cfRule>
    <cfRule type="containsText" priority="328" dxfId="4" operator="containsText" stopIfTrue="1" text="C-">
      <formula>NOT(ISERROR(SEARCH("C-",R3)))</formula>
    </cfRule>
    <cfRule type="containsText" priority="329" dxfId="3" operator="containsText" stopIfTrue="1" text="G-">
      <formula>NOT(ISERROR(SEARCH("G-",R3)))</formula>
    </cfRule>
    <cfRule type="containsText" priority="330" dxfId="2" operator="containsText" stopIfTrue="1" text="A-">
      <formula>NOT(ISERROR(SEARCH("A-",R3)))</formula>
    </cfRule>
    <cfRule type="containsText" priority="331" dxfId="1" operator="containsText" stopIfTrue="1" text="E-">
      <formula>NOT(ISERROR(SEARCH("E-",R3)))</formula>
    </cfRule>
  </conditionalFormatting>
  <conditionalFormatting sqref="V2">
    <cfRule type="containsText" priority="352" dxfId="9" operator="containsText" stopIfTrue="1" text="W-">
      <formula>NOT(ISERROR(SEARCH("W-",V2)))</formula>
    </cfRule>
    <cfRule type="containsText" priority="353" dxfId="8" operator="containsText" stopIfTrue="1" text="M-">
      <formula>NOT(ISERROR(SEARCH("M-",V2)))</formula>
    </cfRule>
    <cfRule type="containsText" priority="354" dxfId="7" operator="containsText" stopIfTrue="1" text="R-">
      <formula>NOT(ISERROR(SEARCH("R-",V2)))</formula>
    </cfRule>
    <cfRule type="containsText" priority="355" dxfId="6" operator="containsText" stopIfTrue="1" text="NG-">
      <formula>NOT(ISERROR(SEARCH("NG-",V2)))</formula>
    </cfRule>
    <cfRule type="containsText" priority="356" dxfId="5" operator="containsText" stopIfTrue="1" text="H-">
      <formula>NOT(ISERROR(SEARCH("H-",V2)))</formula>
    </cfRule>
    <cfRule type="containsText" priority="357" dxfId="4" operator="containsText" stopIfTrue="1" text="C-">
      <formula>NOT(ISERROR(SEARCH("C-",V2)))</formula>
    </cfRule>
    <cfRule type="containsText" priority="358" dxfId="3" operator="containsText" stopIfTrue="1" text="G-">
      <formula>NOT(ISERROR(SEARCH("G-",V2)))</formula>
    </cfRule>
    <cfRule type="containsText" priority="359" dxfId="2" operator="containsText" stopIfTrue="1" text="A-">
      <formula>NOT(ISERROR(SEARCH("A-",V2)))</formula>
    </cfRule>
    <cfRule type="containsText" priority="360" dxfId="1" operator="containsText" stopIfTrue="1" text="E-">
      <formula>NOT(ISERROR(SEARCH("E-",V2)))</formula>
    </cfRule>
  </conditionalFormatting>
  <conditionalFormatting sqref="V3">
    <cfRule type="containsText" priority="342" dxfId="0" operator="containsText" stopIfTrue="1" text="S-">
      <formula>NOT(ISERROR(SEARCH("S-",V3)))</formula>
    </cfRule>
    <cfRule type="containsText" priority="343" dxfId="9" operator="containsText" stopIfTrue="1" text="W-">
      <formula>NOT(ISERROR(SEARCH("W-",V3)))</formula>
    </cfRule>
    <cfRule type="containsText" priority="344" dxfId="8" operator="containsText" stopIfTrue="1" text="M-">
      <formula>NOT(ISERROR(SEARCH("M-",V3)))</formula>
    </cfRule>
    <cfRule type="containsText" priority="345" dxfId="7" operator="containsText" stopIfTrue="1" text="R-">
      <formula>NOT(ISERROR(SEARCH("R-",V3)))</formula>
    </cfRule>
    <cfRule type="containsText" priority="346" dxfId="6" operator="containsText" stopIfTrue="1" text="NG-">
      <formula>NOT(ISERROR(SEARCH("NG-",V3)))</formula>
    </cfRule>
    <cfRule type="containsText" priority="347" dxfId="5" operator="containsText" stopIfTrue="1" text="H-">
      <formula>NOT(ISERROR(SEARCH("H-",V3)))</formula>
    </cfRule>
    <cfRule type="containsText" priority="348" dxfId="4" operator="containsText" stopIfTrue="1" text="C-">
      <formula>NOT(ISERROR(SEARCH("C-",V3)))</formula>
    </cfRule>
    <cfRule type="containsText" priority="349" dxfId="3" operator="containsText" stopIfTrue="1" text="G-">
      <formula>NOT(ISERROR(SEARCH("G-",V3)))</formula>
    </cfRule>
    <cfRule type="containsText" priority="350" dxfId="2" operator="containsText" stopIfTrue="1" text="A-">
      <formula>NOT(ISERROR(SEARCH("A-",V3)))</formula>
    </cfRule>
    <cfRule type="containsText" priority="351" dxfId="1" operator="containsText" stopIfTrue="1" text="E-">
      <formula>NOT(ISERROR(SEARCH("E-",V3)))</formula>
    </cfRule>
  </conditionalFormatting>
  <conditionalFormatting sqref="Z2:AB2">
    <cfRule type="containsText" priority="481" dxfId="0" operator="containsText" stopIfTrue="1" text="S-">
      <formula>NOT(ISERROR(SEARCH("S-",Z2)))</formula>
    </cfRule>
  </conditionalFormatting>
  <conditionalFormatting sqref="V10">
    <cfRule type="containsText" priority="472" dxfId="9" operator="containsText" stopIfTrue="1" text="W-">
      <formula>NOT(ISERROR(SEARCH("W-",V10)))</formula>
    </cfRule>
    <cfRule type="containsText" priority="473" dxfId="8" operator="containsText" stopIfTrue="1" text="M-">
      <formula>NOT(ISERROR(SEARCH("M-",V10)))</formula>
    </cfRule>
    <cfRule type="containsText" priority="474" dxfId="7" operator="containsText" stopIfTrue="1" text="R-">
      <formula>NOT(ISERROR(SEARCH("R-",V10)))</formula>
    </cfRule>
    <cfRule type="containsText" priority="475" dxfId="6" operator="containsText" stopIfTrue="1" text="NG-">
      <formula>NOT(ISERROR(SEARCH("NG-",V10)))</formula>
    </cfRule>
    <cfRule type="containsText" priority="476" dxfId="5" operator="containsText" stopIfTrue="1" text="H-">
      <formula>NOT(ISERROR(SEARCH("H-",V10)))</formula>
    </cfRule>
    <cfRule type="containsText" priority="477" dxfId="4" operator="containsText" stopIfTrue="1" text="C-">
      <formula>NOT(ISERROR(SEARCH("C-",V10)))</formula>
    </cfRule>
    <cfRule type="containsText" priority="478" dxfId="3" operator="containsText" stopIfTrue="1" text="G-">
      <formula>NOT(ISERROR(SEARCH("G-",V10)))</formula>
    </cfRule>
    <cfRule type="containsText" priority="479" dxfId="2" operator="containsText" stopIfTrue="1" text="A-">
      <formula>NOT(ISERROR(SEARCH("A-",V10)))</formula>
    </cfRule>
    <cfRule type="containsText" priority="480" dxfId="1" operator="containsText" stopIfTrue="1" text="E-">
      <formula>NOT(ISERROR(SEARCH("E-",V10)))</formula>
    </cfRule>
  </conditionalFormatting>
  <conditionalFormatting sqref="V11">
    <cfRule type="containsText" priority="462" dxfId="0" operator="containsText" stopIfTrue="1" text="S-">
      <formula>NOT(ISERROR(SEARCH("S-",V11)))</formula>
    </cfRule>
    <cfRule type="containsText" priority="463" dxfId="9" operator="containsText" stopIfTrue="1" text="W-">
      <formula>NOT(ISERROR(SEARCH("W-",V11)))</formula>
    </cfRule>
    <cfRule type="containsText" priority="464" dxfId="8" operator="containsText" stopIfTrue="1" text="M-">
      <formula>NOT(ISERROR(SEARCH("M-",V11)))</formula>
    </cfRule>
    <cfRule type="containsText" priority="465" dxfId="7" operator="containsText" stopIfTrue="1" text="R-">
      <formula>NOT(ISERROR(SEARCH("R-",V11)))</formula>
    </cfRule>
    <cfRule type="containsText" priority="466" dxfId="6" operator="containsText" stopIfTrue="1" text="NG-">
      <formula>NOT(ISERROR(SEARCH("NG-",V11)))</formula>
    </cfRule>
    <cfRule type="containsText" priority="467" dxfId="5" operator="containsText" stopIfTrue="1" text="H-">
      <formula>NOT(ISERROR(SEARCH("H-",V11)))</formula>
    </cfRule>
    <cfRule type="containsText" priority="468" dxfId="4" operator="containsText" stopIfTrue="1" text="C-">
      <formula>NOT(ISERROR(SEARCH("C-",V11)))</formula>
    </cfRule>
    <cfRule type="containsText" priority="469" dxfId="3" operator="containsText" stopIfTrue="1" text="G-">
      <formula>NOT(ISERROR(SEARCH("G-",V11)))</formula>
    </cfRule>
    <cfRule type="containsText" priority="470" dxfId="2" operator="containsText" stopIfTrue="1" text="A-">
      <formula>NOT(ISERROR(SEARCH("A-",V11)))</formula>
    </cfRule>
    <cfRule type="containsText" priority="471" dxfId="1" operator="containsText" stopIfTrue="1" text="E-">
      <formula>NOT(ISERROR(SEARCH("E-",V11)))</formula>
    </cfRule>
  </conditionalFormatting>
  <conditionalFormatting sqref="V10:X10">
    <cfRule type="containsText" priority="461" dxfId="0" operator="containsText" stopIfTrue="1" text="S-">
      <formula>NOT(ISERROR(SEARCH("S-",V10)))</formula>
    </cfRule>
  </conditionalFormatting>
  <conditionalFormatting sqref="R14">
    <cfRule type="containsText" priority="452" dxfId="9" operator="containsText" stopIfTrue="1" text="W-">
      <formula>NOT(ISERROR(SEARCH("W-",R14)))</formula>
    </cfRule>
    <cfRule type="containsText" priority="453" dxfId="8" operator="containsText" stopIfTrue="1" text="M-">
      <formula>NOT(ISERROR(SEARCH("M-",R14)))</formula>
    </cfRule>
    <cfRule type="containsText" priority="454" dxfId="7" operator="containsText" stopIfTrue="1" text="R-">
      <formula>NOT(ISERROR(SEARCH("R-",R14)))</formula>
    </cfRule>
    <cfRule type="containsText" priority="455" dxfId="6" operator="containsText" stopIfTrue="1" text="NG-">
      <formula>NOT(ISERROR(SEARCH("NG-",R14)))</formula>
    </cfRule>
    <cfRule type="containsText" priority="456" dxfId="5" operator="containsText" stopIfTrue="1" text="H-">
      <formula>NOT(ISERROR(SEARCH("H-",R14)))</formula>
    </cfRule>
    <cfRule type="containsText" priority="457" dxfId="4" operator="containsText" stopIfTrue="1" text="C-">
      <formula>NOT(ISERROR(SEARCH("C-",R14)))</formula>
    </cfRule>
    <cfRule type="containsText" priority="458" dxfId="3" operator="containsText" stopIfTrue="1" text="G-">
      <formula>NOT(ISERROR(SEARCH("G-",R14)))</formula>
    </cfRule>
    <cfRule type="containsText" priority="459" dxfId="2" operator="containsText" stopIfTrue="1" text="A-">
      <formula>NOT(ISERROR(SEARCH("A-",R14)))</formula>
    </cfRule>
    <cfRule type="containsText" priority="460" dxfId="1" operator="containsText" stopIfTrue="1" text="E-">
      <formula>NOT(ISERROR(SEARCH("E-",R14)))</formula>
    </cfRule>
  </conditionalFormatting>
  <conditionalFormatting sqref="R15">
    <cfRule type="containsText" priority="442" dxfId="0" operator="containsText" stopIfTrue="1" text="S-">
      <formula>NOT(ISERROR(SEARCH("S-",R15)))</formula>
    </cfRule>
    <cfRule type="containsText" priority="443" dxfId="9" operator="containsText" stopIfTrue="1" text="W-">
      <formula>NOT(ISERROR(SEARCH("W-",R15)))</formula>
    </cfRule>
    <cfRule type="containsText" priority="444" dxfId="8" operator="containsText" stopIfTrue="1" text="M-">
      <formula>NOT(ISERROR(SEARCH("M-",R15)))</formula>
    </cfRule>
    <cfRule type="containsText" priority="445" dxfId="7" operator="containsText" stopIfTrue="1" text="R-">
      <formula>NOT(ISERROR(SEARCH("R-",R15)))</formula>
    </cfRule>
    <cfRule type="containsText" priority="446" dxfId="6" operator="containsText" stopIfTrue="1" text="NG-">
      <formula>NOT(ISERROR(SEARCH("NG-",R15)))</formula>
    </cfRule>
    <cfRule type="containsText" priority="447" dxfId="5" operator="containsText" stopIfTrue="1" text="H-">
      <formula>NOT(ISERROR(SEARCH("H-",R15)))</formula>
    </cfRule>
    <cfRule type="containsText" priority="448" dxfId="4" operator="containsText" stopIfTrue="1" text="C-">
      <formula>NOT(ISERROR(SEARCH("C-",R15)))</formula>
    </cfRule>
    <cfRule type="containsText" priority="449" dxfId="3" operator="containsText" stopIfTrue="1" text="G-">
      <formula>NOT(ISERROR(SEARCH("G-",R15)))</formula>
    </cfRule>
    <cfRule type="containsText" priority="450" dxfId="2" operator="containsText" stopIfTrue="1" text="A-">
      <formula>NOT(ISERROR(SEARCH("A-",R15)))</formula>
    </cfRule>
    <cfRule type="containsText" priority="451" dxfId="1" operator="containsText" stopIfTrue="1" text="E-">
      <formula>NOT(ISERROR(SEARCH("E-",R15)))</formula>
    </cfRule>
  </conditionalFormatting>
  <conditionalFormatting sqref="R14:T14">
    <cfRule type="containsText" priority="441" dxfId="0" operator="containsText" stopIfTrue="1" text="S-">
      <formula>NOT(ISERROR(SEARCH("S-",R14)))</formula>
    </cfRule>
  </conditionalFormatting>
  <conditionalFormatting sqref="V14:X14">
    <cfRule type="containsText" priority="421" dxfId="0" operator="containsText" stopIfTrue="1" text="S-">
      <formula>NOT(ISERROR(SEARCH("S-",V14)))</formula>
    </cfRule>
  </conditionalFormatting>
  <conditionalFormatting sqref="R6">
    <cfRule type="containsText" priority="412" dxfId="9" operator="containsText" stopIfTrue="1" text="W-">
      <formula>NOT(ISERROR(SEARCH("W-",R6)))</formula>
    </cfRule>
    <cfRule type="containsText" priority="413" dxfId="8" operator="containsText" stopIfTrue="1" text="M-">
      <formula>NOT(ISERROR(SEARCH("M-",R6)))</formula>
    </cfRule>
    <cfRule type="containsText" priority="414" dxfId="7" operator="containsText" stopIfTrue="1" text="R-">
      <formula>NOT(ISERROR(SEARCH("R-",R6)))</formula>
    </cfRule>
    <cfRule type="containsText" priority="415" dxfId="6" operator="containsText" stopIfTrue="1" text="NG-">
      <formula>NOT(ISERROR(SEARCH("NG-",R6)))</formula>
    </cfRule>
    <cfRule type="containsText" priority="416" dxfId="5" operator="containsText" stopIfTrue="1" text="H-">
      <formula>NOT(ISERROR(SEARCH("H-",R6)))</formula>
    </cfRule>
    <cfRule type="containsText" priority="417" dxfId="4" operator="containsText" stopIfTrue="1" text="C-">
      <formula>NOT(ISERROR(SEARCH("C-",R6)))</formula>
    </cfRule>
    <cfRule type="containsText" priority="418" dxfId="3" operator="containsText" stopIfTrue="1" text="G-">
      <formula>NOT(ISERROR(SEARCH("G-",R6)))</formula>
    </cfRule>
    <cfRule type="containsText" priority="419" dxfId="2" operator="containsText" stopIfTrue="1" text="A-">
      <formula>NOT(ISERROR(SEARCH("A-",R6)))</formula>
    </cfRule>
    <cfRule type="containsText" priority="420" dxfId="1" operator="containsText" stopIfTrue="1" text="E-">
      <formula>NOT(ISERROR(SEARCH("E-",R6)))</formula>
    </cfRule>
  </conditionalFormatting>
  <conditionalFormatting sqref="R7">
    <cfRule type="containsText" priority="402" dxfId="0" operator="containsText" stopIfTrue="1" text="S-">
      <formula>NOT(ISERROR(SEARCH("S-",R7)))</formula>
    </cfRule>
    <cfRule type="containsText" priority="403" dxfId="9" operator="containsText" stopIfTrue="1" text="W-">
      <formula>NOT(ISERROR(SEARCH("W-",R7)))</formula>
    </cfRule>
    <cfRule type="containsText" priority="404" dxfId="8" operator="containsText" stopIfTrue="1" text="M-">
      <formula>NOT(ISERROR(SEARCH("M-",R7)))</formula>
    </cfRule>
    <cfRule type="containsText" priority="405" dxfId="7" operator="containsText" stopIfTrue="1" text="R-">
      <formula>NOT(ISERROR(SEARCH("R-",R7)))</formula>
    </cfRule>
    <cfRule type="containsText" priority="406" dxfId="6" operator="containsText" stopIfTrue="1" text="NG-">
      <formula>NOT(ISERROR(SEARCH("NG-",R7)))</formula>
    </cfRule>
    <cfRule type="containsText" priority="407" dxfId="5" operator="containsText" stopIfTrue="1" text="H-">
      <formula>NOT(ISERROR(SEARCH("H-",R7)))</formula>
    </cfRule>
    <cfRule type="containsText" priority="408" dxfId="4" operator="containsText" stopIfTrue="1" text="C-">
      <formula>NOT(ISERROR(SEARCH("C-",R7)))</formula>
    </cfRule>
    <cfRule type="containsText" priority="409" dxfId="3" operator="containsText" stopIfTrue="1" text="G-">
      <formula>NOT(ISERROR(SEARCH("G-",R7)))</formula>
    </cfRule>
    <cfRule type="containsText" priority="410" dxfId="2" operator="containsText" stopIfTrue="1" text="A-">
      <formula>NOT(ISERROR(SEARCH("A-",R7)))</formula>
    </cfRule>
    <cfRule type="containsText" priority="411" dxfId="1" operator="containsText" stopIfTrue="1" text="E-">
      <formula>NOT(ISERROR(SEARCH("E-",R7)))</formula>
    </cfRule>
  </conditionalFormatting>
  <conditionalFormatting sqref="R6:T6">
    <cfRule type="containsText" priority="401" dxfId="0" operator="containsText" stopIfTrue="1" text="S-">
      <formula>NOT(ISERROR(SEARCH("S-",R6)))</formula>
    </cfRule>
  </conditionalFormatting>
  <conditionalFormatting sqref="V6:X6">
    <cfRule type="containsText" priority="381" dxfId="0" operator="containsText" stopIfTrue="1" text="S-">
      <formula>NOT(ISERROR(SEARCH("S-",V6)))</formula>
    </cfRule>
  </conditionalFormatting>
  <conditionalFormatting sqref="R10">
    <cfRule type="containsText" priority="372" dxfId="9" operator="containsText" stopIfTrue="1" text="W-">
      <formula>NOT(ISERROR(SEARCH("W-",R10)))</formula>
    </cfRule>
    <cfRule type="containsText" priority="373" dxfId="8" operator="containsText" stopIfTrue="1" text="M-">
      <formula>NOT(ISERROR(SEARCH("M-",R10)))</formula>
    </cfRule>
    <cfRule type="containsText" priority="374" dxfId="7" operator="containsText" stopIfTrue="1" text="R-">
      <formula>NOT(ISERROR(SEARCH("R-",R10)))</formula>
    </cfRule>
    <cfRule type="containsText" priority="375" dxfId="6" operator="containsText" stopIfTrue="1" text="NG-">
      <formula>NOT(ISERROR(SEARCH("NG-",R10)))</formula>
    </cfRule>
    <cfRule type="containsText" priority="376" dxfId="5" operator="containsText" stopIfTrue="1" text="H-">
      <formula>NOT(ISERROR(SEARCH("H-",R10)))</formula>
    </cfRule>
    <cfRule type="containsText" priority="377" dxfId="4" operator="containsText" stopIfTrue="1" text="C-">
      <formula>NOT(ISERROR(SEARCH("C-",R10)))</formula>
    </cfRule>
    <cfRule type="containsText" priority="378" dxfId="3" operator="containsText" stopIfTrue="1" text="G-">
      <formula>NOT(ISERROR(SEARCH("G-",R10)))</formula>
    </cfRule>
    <cfRule type="containsText" priority="379" dxfId="2" operator="containsText" stopIfTrue="1" text="A-">
      <formula>NOT(ISERROR(SEARCH("A-",R10)))</formula>
    </cfRule>
    <cfRule type="containsText" priority="380" dxfId="1" operator="containsText" stopIfTrue="1" text="E-">
      <formula>NOT(ISERROR(SEARCH("E-",R10)))</formula>
    </cfRule>
  </conditionalFormatting>
  <conditionalFormatting sqref="R11">
    <cfRule type="containsText" priority="362" dxfId="0" operator="containsText" stopIfTrue="1" text="S-">
      <formula>NOT(ISERROR(SEARCH("S-",R11)))</formula>
    </cfRule>
    <cfRule type="containsText" priority="363" dxfId="9" operator="containsText" stopIfTrue="1" text="W-">
      <formula>NOT(ISERROR(SEARCH("W-",R11)))</formula>
    </cfRule>
    <cfRule type="containsText" priority="364" dxfId="8" operator="containsText" stopIfTrue="1" text="M-">
      <formula>NOT(ISERROR(SEARCH("M-",R11)))</formula>
    </cfRule>
    <cfRule type="containsText" priority="365" dxfId="7" operator="containsText" stopIfTrue="1" text="R-">
      <formula>NOT(ISERROR(SEARCH("R-",R11)))</formula>
    </cfRule>
    <cfRule type="containsText" priority="366" dxfId="6" operator="containsText" stopIfTrue="1" text="NG-">
      <formula>NOT(ISERROR(SEARCH("NG-",R11)))</formula>
    </cfRule>
    <cfRule type="containsText" priority="367" dxfId="5" operator="containsText" stopIfTrue="1" text="H-">
      <formula>NOT(ISERROR(SEARCH("H-",R11)))</formula>
    </cfRule>
    <cfRule type="containsText" priority="368" dxfId="4" operator="containsText" stopIfTrue="1" text="C-">
      <formula>NOT(ISERROR(SEARCH("C-",R11)))</formula>
    </cfRule>
    <cfRule type="containsText" priority="369" dxfId="3" operator="containsText" stopIfTrue="1" text="G-">
      <formula>NOT(ISERROR(SEARCH("G-",R11)))</formula>
    </cfRule>
    <cfRule type="containsText" priority="370" dxfId="2" operator="containsText" stopIfTrue="1" text="A-">
      <formula>NOT(ISERROR(SEARCH("A-",R11)))</formula>
    </cfRule>
    <cfRule type="containsText" priority="371" dxfId="1" operator="containsText" stopIfTrue="1" text="E-">
      <formula>NOT(ISERROR(SEARCH("E-",R11)))</formula>
    </cfRule>
  </conditionalFormatting>
  <conditionalFormatting sqref="R10:T10">
    <cfRule type="containsText" priority="361" dxfId="0" operator="containsText" stopIfTrue="1" text="S-">
      <formula>NOT(ISERROR(SEARCH("S-",R10)))</formula>
    </cfRule>
  </conditionalFormatting>
  <conditionalFormatting sqref="V2:X2">
    <cfRule type="containsText" priority="341" dxfId="0" operator="containsText" stopIfTrue="1" text="S-">
      <formula>NOT(ISERROR(SEARCH("S-",V2)))</formula>
    </cfRule>
  </conditionalFormatting>
  <conditionalFormatting sqref="R2:T2">
    <cfRule type="containsText" priority="321" dxfId="0" operator="containsText" stopIfTrue="1" text="S-">
      <formula>NOT(ISERROR(SEARCH("S-",R2)))</formula>
    </cfRule>
  </conditionalFormatting>
  <conditionalFormatting sqref="N14">
    <cfRule type="containsText" priority="312" dxfId="9" operator="containsText" stopIfTrue="1" text="W-">
      <formula>NOT(ISERROR(SEARCH("W-",N14)))</formula>
    </cfRule>
    <cfRule type="containsText" priority="313" dxfId="8" operator="containsText" stopIfTrue="1" text="M-">
      <formula>NOT(ISERROR(SEARCH("M-",N14)))</formula>
    </cfRule>
    <cfRule type="containsText" priority="314" dxfId="7" operator="containsText" stopIfTrue="1" text="R-">
      <formula>NOT(ISERROR(SEARCH("R-",N14)))</formula>
    </cfRule>
    <cfRule type="containsText" priority="315" dxfId="6" operator="containsText" stopIfTrue="1" text="NG-">
      <formula>NOT(ISERROR(SEARCH("NG-",N14)))</formula>
    </cfRule>
    <cfRule type="containsText" priority="316" dxfId="5" operator="containsText" stopIfTrue="1" text="H-">
      <formula>NOT(ISERROR(SEARCH("H-",N14)))</formula>
    </cfRule>
    <cfRule type="containsText" priority="317" dxfId="4" operator="containsText" stopIfTrue="1" text="C-">
      <formula>NOT(ISERROR(SEARCH("C-",N14)))</formula>
    </cfRule>
    <cfRule type="containsText" priority="318" dxfId="3" operator="containsText" stopIfTrue="1" text="G-">
      <formula>NOT(ISERROR(SEARCH("G-",N14)))</formula>
    </cfRule>
    <cfRule type="containsText" priority="319" dxfId="2" operator="containsText" stopIfTrue="1" text="A-">
      <formula>NOT(ISERROR(SEARCH("A-",N14)))</formula>
    </cfRule>
    <cfRule type="containsText" priority="320" dxfId="1" operator="containsText" stopIfTrue="1" text="E-">
      <formula>NOT(ISERROR(SEARCH("E-",N14)))</formula>
    </cfRule>
  </conditionalFormatting>
  <conditionalFormatting sqref="N15">
    <cfRule type="containsText" priority="302" dxfId="0" operator="containsText" stopIfTrue="1" text="S-">
      <formula>NOT(ISERROR(SEARCH("S-",N15)))</formula>
    </cfRule>
    <cfRule type="containsText" priority="303" dxfId="9" operator="containsText" stopIfTrue="1" text="W-">
      <formula>NOT(ISERROR(SEARCH("W-",N15)))</formula>
    </cfRule>
    <cfRule type="containsText" priority="304" dxfId="8" operator="containsText" stopIfTrue="1" text="M-">
      <formula>NOT(ISERROR(SEARCH("M-",N15)))</formula>
    </cfRule>
    <cfRule type="containsText" priority="305" dxfId="7" operator="containsText" stopIfTrue="1" text="R-">
      <formula>NOT(ISERROR(SEARCH("R-",N15)))</formula>
    </cfRule>
    <cfRule type="containsText" priority="306" dxfId="6" operator="containsText" stopIfTrue="1" text="NG-">
      <formula>NOT(ISERROR(SEARCH("NG-",N15)))</formula>
    </cfRule>
    <cfRule type="containsText" priority="307" dxfId="5" operator="containsText" stopIfTrue="1" text="H-">
      <formula>NOT(ISERROR(SEARCH("H-",N15)))</formula>
    </cfRule>
    <cfRule type="containsText" priority="308" dxfId="4" operator="containsText" stopIfTrue="1" text="C-">
      <formula>NOT(ISERROR(SEARCH("C-",N15)))</formula>
    </cfRule>
    <cfRule type="containsText" priority="309" dxfId="3" operator="containsText" stopIfTrue="1" text="G-">
      <formula>NOT(ISERROR(SEARCH("G-",N15)))</formula>
    </cfRule>
    <cfRule type="containsText" priority="310" dxfId="2" operator="containsText" stopIfTrue="1" text="A-">
      <formula>NOT(ISERROR(SEARCH("A-",N15)))</formula>
    </cfRule>
    <cfRule type="containsText" priority="311" dxfId="1" operator="containsText" stopIfTrue="1" text="E-">
      <formula>NOT(ISERROR(SEARCH("E-",N15)))</formula>
    </cfRule>
  </conditionalFormatting>
  <conditionalFormatting sqref="N14:P14">
    <cfRule type="containsText" priority="301" dxfId="0" operator="containsText" stopIfTrue="1" text="S-">
      <formula>NOT(ISERROR(SEARCH("S-",N14)))</formula>
    </cfRule>
  </conditionalFormatting>
  <conditionalFormatting sqref="J10">
    <cfRule type="containsText" priority="292" dxfId="9" operator="containsText" stopIfTrue="1" text="W-">
      <formula>NOT(ISERROR(SEARCH("W-",J10)))</formula>
    </cfRule>
    <cfRule type="containsText" priority="293" dxfId="8" operator="containsText" stopIfTrue="1" text="M-">
      <formula>NOT(ISERROR(SEARCH("M-",J10)))</formula>
    </cfRule>
    <cfRule type="containsText" priority="294" dxfId="7" operator="containsText" stopIfTrue="1" text="R-">
      <formula>NOT(ISERROR(SEARCH("R-",J10)))</formula>
    </cfRule>
    <cfRule type="containsText" priority="295" dxfId="6" operator="containsText" stopIfTrue="1" text="NG-">
      <formula>NOT(ISERROR(SEARCH("NG-",J10)))</formula>
    </cfRule>
    <cfRule type="containsText" priority="296" dxfId="5" operator="containsText" stopIfTrue="1" text="H-">
      <formula>NOT(ISERROR(SEARCH("H-",J10)))</formula>
    </cfRule>
    <cfRule type="containsText" priority="297" dxfId="4" operator="containsText" stopIfTrue="1" text="C-">
      <formula>NOT(ISERROR(SEARCH("C-",J10)))</formula>
    </cfRule>
    <cfRule type="containsText" priority="298" dxfId="3" operator="containsText" stopIfTrue="1" text="G-">
      <formula>NOT(ISERROR(SEARCH("G-",J10)))</formula>
    </cfRule>
    <cfRule type="containsText" priority="299" dxfId="2" operator="containsText" stopIfTrue="1" text="A-">
      <formula>NOT(ISERROR(SEARCH("A-",J10)))</formula>
    </cfRule>
    <cfRule type="containsText" priority="300" dxfId="1" operator="containsText" stopIfTrue="1" text="E-">
      <formula>NOT(ISERROR(SEARCH("E-",J10)))</formula>
    </cfRule>
  </conditionalFormatting>
  <conditionalFormatting sqref="J11">
    <cfRule type="containsText" priority="282" dxfId="0" operator="containsText" stopIfTrue="1" text="S-">
      <formula>NOT(ISERROR(SEARCH("S-",J11)))</formula>
    </cfRule>
    <cfRule type="containsText" priority="283" dxfId="9" operator="containsText" stopIfTrue="1" text="W-">
      <formula>NOT(ISERROR(SEARCH("W-",J11)))</formula>
    </cfRule>
    <cfRule type="containsText" priority="284" dxfId="8" operator="containsText" stopIfTrue="1" text="M-">
      <formula>NOT(ISERROR(SEARCH("M-",J11)))</formula>
    </cfRule>
    <cfRule type="containsText" priority="285" dxfId="7" operator="containsText" stopIfTrue="1" text="R-">
      <formula>NOT(ISERROR(SEARCH("R-",J11)))</formula>
    </cfRule>
    <cfRule type="containsText" priority="286" dxfId="6" operator="containsText" stopIfTrue="1" text="NG-">
      <formula>NOT(ISERROR(SEARCH("NG-",J11)))</formula>
    </cfRule>
    <cfRule type="containsText" priority="287" dxfId="5" operator="containsText" stopIfTrue="1" text="H-">
      <formula>NOT(ISERROR(SEARCH("H-",J11)))</formula>
    </cfRule>
    <cfRule type="containsText" priority="288" dxfId="4" operator="containsText" stopIfTrue="1" text="C-">
      <formula>NOT(ISERROR(SEARCH("C-",J11)))</formula>
    </cfRule>
    <cfRule type="containsText" priority="289" dxfId="3" operator="containsText" stopIfTrue="1" text="G-">
      <formula>NOT(ISERROR(SEARCH("G-",J11)))</formula>
    </cfRule>
    <cfRule type="containsText" priority="290" dxfId="2" operator="containsText" stopIfTrue="1" text="A-">
      <formula>NOT(ISERROR(SEARCH("A-",J11)))</formula>
    </cfRule>
    <cfRule type="containsText" priority="291" dxfId="1" operator="containsText" stopIfTrue="1" text="E-">
      <formula>NOT(ISERROR(SEARCH("E-",J11)))</formula>
    </cfRule>
  </conditionalFormatting>
  <conditionalFormatting sqref="J10:L10">
    <cfRule type="containsText" priority="281" dxfId="0" operator="containsText" stopIfTrue="1" text="S-">
      <formula>NOT(ISERROR(SEARCH("S-",J10)))</formula>
    </cfRule>
  </conditionalFormatting>
  <conditionalFormatting sqref="N10">
    <cfRule type="containsText" priority="272" dxfId="9" operator="containsText" stopIfTrue="1" text="W-">
      <formula>NOT(ISERROR(SEARCH("W-",N10)))</formula>
    </cfRule>
    <cfRule type="containsText" priority="273" dxfId="8" operator="containsText" stopIfTrue="1" text="M-">
      <formula>NOT(ISERROR(SEARCH("M-",N10)))</formula>
    </cfRule>
    <cfRule type="containsText" priority="274" dxfId="7" operator="containsText" stopIfTrue="1" text="R-">
      <formula>NOT(ISERROR(SEARCH("R-",N10)))</formula>
    </cfRule>
    <cfRule type="containsText" priority="275" dxfId="6" operator="containsText" stopIfTrue="1" text="NG-">
      <formula>NOT(ISERROR(SEARCH("NG-",N10)))</formula>
    </cfRule>
    <cfRule type="containsText" priority="276" dxfId="5" operator="containsText" stopIfTrue="1" text="H-">
      <formula>NOT(ISERROR(SEARCH("H-",N10)))</formula>
    </cfRule>
    <cfRule type="containsText" priority="277" dxfId="4" operator="containsText" stopIfTrue="1" text="C-">
      <formula>NOT(ISERROR(SEARCH("C-",N10)))</formula>
    </cfRule>
    <cfRule type="containsText" priority="278" dxfId="3" operator="containsText" stopIfTrue="1" text="G-">
      <formula>NOT(ISERROR(SEARCH("G-",N10)))</formula>
    </cfRule>
    <cfRule type="containsText" priority="279" dxfId="2" operator="containsText" stopIfTrue="1" text="A-">
      <formula>NOT(ISERROR(SEARCH("A-",N10)))</formula>
    </cfRule>
    <cfRule type="containsText" priority="280" dxfId="1" operator="containsText" stopIfTrue="1" text="E-">
      <formula>NOT(ISERROR(SEARCH("E-",N10)))</formula>
    </cfRule>
  </conditionalFormatting>
  <conditionalFormatting sqref="N11">
    <cfRule type="containsText" priority="262" dxfId="0" operator="containsText" stopIfTrue="1" text="S-">
      <formula>NOT(ISERROR(SEARCH("S-",N11)))</formula>
    </cfRule>
    <cfRule type="containsText" priority="263" dxfId="9" operator="containsText" stopIfTrue="1" text="W-">
      <formula>NOT(ISERROR(SEARCH("W-",N11)))</formula>
    </cfRule>
    <cfRule type="containsText" priority="264" dxfId="8" operator="containsText" stopIfTrue="1" text="M-">
      <formula>NOT(ISERROR(SEARCH("M-",N11)))</formula>
    </cfRule>
    <cfRule type="containsText" priority="265" dxfId="7" operator="containsText" stopIfTrue="1" text="R-">
      <formula>NOT(ISERROR(SEARCH("R-",N11)))</formula>
    </cfRule>
    <cfRule type="containsText" priority="266" dxfId="6" operator="containsText" stopIfTrue="1" text="NG-">
      <formula>NOT(ISERROR(SEARCH("NG-",N11)))</formula>
    </cfRule>
    <cfRule type="containsText" priority="267" dxfId="5" operator="containsText" stopIfTrue="1" text="H-">
      <formula>NOT(ISERROR(SEARCH("H-",N11)))</formula>
    </cfRule>
    <cfRule type="containsText" priority="268" dxfId="4" operator="containsText" stopIfTrue="1" text="C-">
      <formula>NOT(ISERROR(SEARCH("C-",N11)))</formula>
    </cfRule>
    <cfRule type="containsText" priority="269" dxfId="3" operator="containsText" stopIfTrue="1" text="G-">
      <formula>NOT(ISERROR(SEARCH("G-",N11)))</formula>
    </cfRule>
    <cfRule type="containsText" priority="270" dxfId="2" operator="containsText" stopIfTrue="1" text="A-">
      <formula>NOT(ISERROR(SEARCH("A-",N11)))</formula>
    </cfRule>
    <cfRule type="containsText" priority="271" dxfId="1" operator="containsText" stopIfTrue="1" text="E-">
      <formula>NOT(ISERROR(SEARCH("E-",N11)))</formula>
    </cfRule>
  </conditionalFormatting>
  <conditionalFormatting sqref="N10:P10">
    <cfRule type="containsText" priority="261" dxfId="0" operator="containsText" stopIfTrue="1" text="S-">
      <formula>NOT(ISERROR(SEARCH("S-",N10)))</formula>
    </cfRule>
  </conditionalFormatting>
  <conditionalFormatting sqref="J14:L14">
    <cfRule type="containsText" priority="241" dxfId="0" operator="containsText" stopIfTrue="1" text="S-">
      <formula>NOT(ISERROR(SEARCH("S-",J14)))</formula>
    </cfRule>
  </conditionalFormatting>
  <conditionalFormatting sqref="N6">
    <cfRule type="containsText" priority="232" dxfId="9" operator="containsText" stopIfTrue="1" text="W-">
      <formula>NOT(ISERROR(SEARCH("W-",N6)))</formula>
    </cfRule>
    <cfRule type="containsText" priority="233" dxfId="8" operator="containsText" stopIfTrue="1" text="M-">
      <formula>NOT(ISERROR(SEARCH("M-",N6)))</formula>
    </cfRule>
    <cfRule type="containsText" priority="234" dxfId="7" operator="containsText" stopIfTrue="1" text="R-">
      <formula>NOT(ISERROR(SEARCH("R-",N6)))</formula>
    </cfRule>
    <cfRule type="containsText" priority="235" dxfId="6" operator="containsText" stopIfTrue="1" text="NG-">
      <formula>NOT(ISERROR(SEARCH("NG-",N6)))</formula>
    </cfRule>
    <cfRule type="containsText" priority="236" dxfId="5" operator="containsText" stopIfTrue="1" text="H-">
      <formula>NOT(ISERROR(SEARCH("H-",N6)))</formula>
    </cfRule>
    <cfRule type="containsText" priority="237" dxfId="4" operator="containsText" stopIfTrue="1" text="C-">
      <formula>NOT(ISERROR(SEARCH("C-",N6)))</formula>
    </cfRule>
    <cfRule type="containsText" priority="238" dxfId="3" operator="containsText" stopIfTrue="1" text="G-">
      <formula>NOT(ISERROR(SEARCH("G-",N6)))</formula>
    </cfRule>
    <cfRule type="containsText" priority="239" dxfId="2" operator="containsText" stopIfTrue="1" text="A-">
      <formula>NOT(ISERROR(SEARCH("A-",N6)))</formula>
    </cfRule>
    <cfRule type="containsText" priority="240" dxfId="1" operator="containsText" stopIfTrue="1" text="E-">
      <formula>NOT(ISERROR(SEARCH("E-",N6)))</formula>
    </cfRule>
  </conditionalFormatting>
  <conditionalFormatting sqref="N7">
    <cfRule type="containsText" priority="222" dxfId="0" operator="containsText" stopIfTrue="1" text="S-">
      <formula>NOT(ISERROR(SEARCH("S-",N7)))</formula>
    </cfRule>
    <cfRule type="containsText" priority="223" dxfId="9" operator="containsText" stopIfTrue="1" text="W-">
      <formula>NOT(ISERROR(SEARCH("W-",N7)))</formula>
    </cfRule>
    <cfRule type="containsText" priority="224" dxfId="8" operator="containsText" stopIfTrue="1" text="M-">
      <formula>NOT(ISERROR(SEARCH("M-",N7)))</formula>
    </cfRule>
    <cfRule type="containsText" priority="225" dxfId="7" operator="containsText" stopIfTrue="1" text="R-">
      <formula>NOT(ISERROR(SEARCH("R-",N7)))</formula>
    </cfRule>
    <cfRule type="containsText" priority="226" dxfId="6" operator="containsText" stopIfTrue="1" text="NG-">
      <formula>NOT(ISERROR(SEARCH("NG-",N7)))</formula>
    </cfRule>
    <cfRule type="containsText" priority="227" dxfId="5" operator="containsText" stopIfTrue="1" text="H-">
      <formula>NOT(ISERROR(SEARCH("H-",N7)))</formula>
    </cfRule>
    <cfRule type="containsText" priority="228" dxfId="4" operator="containsText" stopIfTrue="1" text="C-">
      <formula>NOT(ISERROR(SEARCH("C-",N7)))</formula>
    </cfRule>
    <cfRule type="containsText" priority="229" dxfId="3" operator="containsText" stopIfTrue="1" text="G-">
      <formula>NOT(ISERROR(SEARCH("G-",N7)))</formula>
    </cfRule>
    <cfRule type="containsText" priority="230" dxfId="2" operator="containsText" stopIfTrue="1" text="A-">
      <formula>NOT(ISERROR(SEARCH("A-",N7)))</formula>
    </cfRule>
    <cfRule type="containsText" priority="231" dxfId="1" operator="containsText" stopIfTrue="1" text="E-">
      <formula>NOT(ISERROR(SEARCH("E-",N7)))</formula>
    </cfRule>
  </conditionalFormatting>
  <conditionalFormatting sqref="N6:P6">
    <cfRule type="containsText" priority="221" dxfId="0" operator="containsText" stopIfTrue="1" text="S-">
      <formula>NOT(ISERROR(SEARCH("S-",N6)))</formula>
    </cfRule>
  </conditionalFormatting>
  <conditionalFormatting sqref="J6:L6">
    <cfRule type="containsText" priority="201" dxfId="0" operator="containsText" stopIfTrue="1" text="S-">
      <formula>NOT(ISERROR(SEARCH("S-",J6)))</formula>
    </cfRule>
  </conditionalFormatting>
  <conditionalFormatting sqref="N2">
    <cfRule type="containsText" priority="192" dxfId="9" operator="containsText" stopIfTrue="1" text="W-">
      <formula>NOT(ISERROR(SEARCH("W-",N2)))</formula>
    </cfRule>
    <cfRule type="containsText" priority="193" dxfId="8" operator="containsText" stopIfTrue="1" text="M-">
      <formula>NOT(ISERROR(SEARCH("M-",N2)))</formula>
    </cfRule>
    <cfRule type="containsText" priority="194" dxfId="7" operator="containsText" stopIfTrue="1" text="R-">
      <formula>NOT(ISERROR(SEARCH("R-",N2)))</formula>
    </cfRule>
    <cfRule type="containsText" priority="195" dxfId="6" operator="containsText" stopIfTrue="1" text="NG-">
      <formula>NOT(ISERROR(SEARCH("NG-",N2)))</formula>
    </cfRule>
    <cfRule type="containsText" priority="196" dxfId="5" operator="containsText" stopIfTrue="1" text="H-">
      <formula>NOT(ISERROR(SEARCH("H-",N2)))</formula>
    </cfRule>
    <cfRule type="containsText" priority="197" dxfId="4" operator="containsText" stopIfTrue="1" text="C-">
      <formula>NOT(ISERROR(SEARCH("C-",N2)))</formula>
    </cfRule>
    <cfRule type="containsText" priority="198" dxfId="3" operator="containsText" stopIfTrue="1" text="G-">
      <formula>NOT(ISERROR(SEARCH("G-",N2)))</formula>
    </cfRule>
    <cfRule type="containsText" priority="199" dxfId="2" operator="containsText" stopIfTrue="1" text="A-">
      <formula>NOT(ISERROR(SEARCH("A-",N2)))</formula>
    </cfRule>
    <cfRule type="containsText" priority="200" dxfId="1" operator="containsText" stopIfTrue="1" text="E-">
      <formula>NOT(ISERROR(SEARCH("E-",N2)))</formula>
    </cfRule>
  </conditionalFormatting>
  <conditionalFormatting sqref="N3">
    <cfRule type="containsText" priority="182" dxfId="0" operator="containsText" stopIfTrue="1" text="S-">
      <formula>NOT(ISERROR(SEARCH("S-",N3)))</formula>
    </cfRule>
    <cfRule type="containsText" priority="183" dxfId="9" operator="containsText" stopIfTrue="1" text="W-">
      <formula>NOT(ISERROR(SEARCH("W-",N3)))</formula>
    </cfRule>
    <cfRule type="containsText" priority="184" dxfId="8" operator="containsText" stopIfTrue="1" text="M-">
      <formula>NOT(ISERROR(SEARCH("M-",N3)))</formula>
    </cfRule>
    <cfRule type="containsText" priority="185" dxfId="7" operator="containsText" stopIfTrue="1" text="R-">
      <formula>NOT(ISERROR(SEARCH("R-",N3)))</formula>
    </cfRule>
    <cfRule type="containsText" priority="186" dxfId="6" operator="containsText" stopIfTrue="1" text="NG-">
      <formula>NOT(ISERROR(SEARCH("NG-",N3)))</formula>
    </cfRule>
    <cfRule type="containsText" priority="187" dxfId="5" operator="containsText" stopIfTrue="1" text="H-">
      <formula>NOT(ISERROR(SEARCH("H-",N3)))</formula>
    </cfRule>
    <cfRule type="containsText" priority="188" dxfId="4" operator="containsText" stopIfTrue="1" text="C-">
      <formula>NOT(ISERROR(SEARCH("C-",N3)))</formula>
    </cfRule>
    <cfRule type="containsText" priority="189" dxfId="3" operator="containsText" stopIfTrue="1" text="G-">
      <formula>NOT(ISERROR(SEARCH("G-",N3)))</formula>
    </cfRule>
    <cfRule type="containsText" priority="190" dxfId="2" operator="containsText" stopIfTrue="1" text="A-">
      <formula>NOT(ISERROR(SEARCH("A-",N3)))</formula>
    </cfRule>
    <cfRule type="containsText" priority="191" dxfId="1" operator="containsText" stopIfTrue="1" text="E-">
      <formula>NOT(ISERROR(SEARCH("E-",N3)))</formula>
    </cfRule>
  </conditionalFormatting>
  <conditionalFormatting sqref="N2:P2">
    <cfRule type="containsText" priority="181" dxfId="0" operator="containsText" stopIfTrue="1" text="S-">
      <formula>NOT(ISERROR(SEARCH("S-",N2)))</formula>
    </cfRule>
  </conditionalFormatting>
  <conditionalFormatting sqref="B14:D14">
    <cfRule type="containsText" priority="161" dxfId="0" operator="containsText" stopIfTrue="1" text="S-">
      <formula>NOT(ISERROR(SEARCH("S-",B14)))</formula>
    </cfRule>
  </conditionalFormatting>
  <conditionalFormatting sqref="F14">
    <cfRule type="containsText" priority="152" dxfId="9" operator="containsText" stopIfTrue="1" text="W-">
      <formula>NOT(ISERROR(SEARCH("W-",F14)))</formula>
    </cfRule>
    <cfRule type="containsText" priority="153" dxfId="8" operator="containsText" stopIfTrue="1" text="M-">
      <formula>NOT(ISERROR(SEARCH("M-",F14)))</formula>
    </cfRule>
    <cfRule type="containsText" priority="154" dxfId="7" operator="containsText" stopIfTrue="1" text="R-">
      <formula>NOT(ISERROR(SEARCH("R-",F14)))</formula>
    </cfRule>
    <cfRule type="containsText" priority="155" dxfId="6" operator="containsText" stopIfTrue="1" text="NG-">
      <formula>NOT(ISERROR(SEARCH("NG-",F14)))</formula>
    </cfRule>
    <cfRule type="containsText" priority="156" dxfId="5" operator="containsText" stopIfTrue="1" text="H-">
      <formula>NOT(ISERROR(SEARCH("H-",F14)))</formula>
    </cfRule>
    <cfRule type="containsText" priority="157" dxfId="4" operator="containsText" stopIfTrue="1" text="C-">
      <formula>NOT(ISERROR(SEARCH("C-",F14)))</formula>
    </cfRule>
    <cfRule type="containsText" priority="158" dxfId="3" operator="containsText" stopIfTrue="1" text="G-">
      <formula>NOT(ISERROR(SEARCH("G-",F14)))</formula>
    </cfRule>
    <cfRule type="containsText" priority="159" dxfId="2" operator="containsText" stopIfTrue="1" text="A-">
      <formula>NOT(ISERROR(SEARCH("A-",F14)))</formula>
    </cfRule>
    <cfRule type="containsText" priority="160" dxfId="1" operator="containsText" stopIfTrue="1" text="E-">
      <formula>NOT(ISERROR(SEARCH("E-",F14)))</formula>
    </cfRule>
  </conditionalFormatting>
  <conditionalFormatting sqref="F15">
    <cfRule type="containsText" priority="142" dxfId="0" operator="containsText" stopIfTrue="1" text="S-">
      <formula>NOT(ISERROR(SEARCH("S-",F15)))</formula>
    </cfRule>
    <cfRule type="containsText" priority="143" dxfId="9" operator="containsText" stopIfTrue="1" text="W-">
      <formula>NOT(ISERROR(SEARCH("W-",F15)))</formula>
    </cfRule>
    <cfRule type="containsText" priority="144" dxfId="8" operator="containsText" stopIfTrue="1" text="M-">
      <formula>NOT(ISERROR(SEARCH("M-",F15)))</formula>
    </cfRule>
    <cfRule type="containsText" priority="145" dxfId="7" operator="containsText" stopIfTrue="1" text="R-">
      <formula>NOT(ISERROR(SEARCH("R-",F15)))</formula>
    </cfRule>
    <cfRule type="containsText" priority="146" dxfId="6" operator="containsText" stopIfTrue="1" text="NG-">
      <formula>NOT(ISERROR(SEARCH("NG-",F15)))</formula>
    </cfRule>
    <cfRule type="containsText" priority="147" dxfId="5" operator="containsText" stopIfTrue="1" text="H-">
      <formula>NOT(ISERROR(SEARCH("H-",F15)))</formula>
    </cfRule>
    <cfRule type="containsText" priority="148" dxfId="4" operator="containsText" stopIfTrue="1" text="C-">
      <formula>NOT(ISERROR(SEARCH("C-",F15)))</formula>
    </cfRule>
    <cfRule type="containsText" priority="149" dxfId="3" operator="containsText" stopIfTrue="1" text="G-">
      <formula>NOT(ISERROR(SEARCH("G-",F15)))</formula>
    </cfRule>
    <cfRule type="containsText" priority="150" dxfId="2" operator="containsText" stopIfTrue="1" text="A-">
      <formula>NOT(ISERROR(SEARCH("A-",F15)))</formula>
    </cfRule>
    <cfRule type="containsText" priority="151" dxfId="1" operator="containsText" stopIfTrue="1" text="E-">
      <formula>NOT(ISERROR(SEARCH("E-",F15)))</formula>
    </cfRule>
  </conditionalFormatting>
  <conditionalFormatting sqref="F14:H14">
    <cfRule type="containsText" priority="141" dxfId="0" operator="containsText" stopIfTrue="1" text="S-">
      <formula>NOT(ISERROR(SEARCH("S-",F14)))</formula>
    </cfRule>
  </conditionalFormatting>
  <conditionalFormatting sqref="J2">
    <cfRule type="containsText" priority="132" dxfId="9" operator="containsText" stopIfTrue="1" text="W-">
      <formula>NOT(ISERROR(SEARCH("W-",J2)))</formula>
    </cfRule>
    <cfRule type="containsText" priority="133" dxfId="8" operator="containsText" stopIfTrue="1" text="M-">
      <formula>NOT(ISERROR(SEARCH("M-",J2)))</formula>
    </cfRule>
    <cfRule type="containsText" priority="134" dxfId="7" operator="containsText" stopIfTrue="1" text="R-">
      <formula>NOT(ISERROR(SEARCH("R-",J2)))</formula>
    </cfRule>
    <cfRule type="containsText" priority="135" dxfId="6" operator="containsText" stopIfTrue="1" text="NG-">
      <formula>NOT(ISERROR(SEARCH("NG-",J2)))</formula>
    </cfRule>
    <cfRule type="containsText" priority="136" dxfId="5" operator="containsText" stopIfTrue="1" text="H-">
      <formula>NOT(ISERROR(SEARCH("H-",J2)))</formula>
    </cfRule>
    <cfRule type="containsText" priority="137" dxfId="4" operator="containsText" stopIfTrue="1" text="C-">
      <formula>NOT(ISERROR(SEARCH("C-",J2)))</formula>
    </cfRule>
    <cfRule type="containsText" priority="138" dxfId="3" operator="containsText" stopIfTrue="1" text="G-">
      <formula>NOT(ISERROR(SEARCH("G-",J2)))</formula>
    </cfRule>
    <cfRule type="containsText" priority="139" dxfId="2" operator="containsText" stopIfTrue="1" text="A-">
      <formula>NOT(ISERROR(SEARCH("A-",J2)))</formula>
    </cfRule>
    <cfRule type="containsText" priority="140" dxfId="1" operator="containsText" stopIfTrue="1" text="E-">
      <formula>NOT(ISERROR(SEARCH("E-",J2)))</formula>
    </cfRule>
  </conditionalFormatting>
  <conditionalFormatting sqref="J3">
    <cfRule type="containsText" priority="122" dxfId="0" operator="containsText" stopIfTrue="1" text="S-">
      <formula>NOT(ISERROR(SEARCH("S-",J3)))</formula>
    </cfRule>
    <cfRule type="containsText" priority="123" dxfId="9" operator="containsText" stopIfTrue="1" text="W-">
      <formula>NOT(ISERROR(SEARCH("W-",J3)))</formula>
    </cfRule>
    <cfRule type="containsText" priority="124" dxfId="8" operator="containsText" stopIfTrue="1" text="M-">
      <formula>NOT(ISERROR(SEARCH("M-",J3)))</formula>
    </cfRule>
    <cfRule type="containsText" priority="125" dxfId="7" operator="containsText" stopIfTrue="1" text="R-">
      <formula>NOT(ISERROR(SEARCH("R-",J3)))</formula>
    </cfRule>
    <cfRule type="containsText" priority="126" dxfId="6" operator="containsText" stopIfTrue="1" text="NG-">
      <formula>NOT(ISERROR(SEARCH("NG-",J3)))</formula>
    </cfRule>
    <cfRule type="containsText" priority="127" dxfId="5" operator="containsText" stopIfTrue="1" text="H-">
      <formula>NOT(ISERROR(SEARCH("H-",J3)))</formula>
    </cfRule>
    <cfRule type="containsText" priority="128" dxfId="4" operator="containsText" stopIfTrue="1" text="C-">
      <formula>NOT(ISERROR(SEARCH("C-",J3)))</formula>
    </cfRule>
    <cfRule type="containsText" priority="129" dxfId="3" operator="containsText" stopIfTrue="1" text="G-">
      <formula>NOT(ISERROR(SEARCH("G-",J3)))</formula>
    </cfRule>
    <cfRule type="containsText" priority="130" dxfId="2" operator="containsText" stopIfTrue="1" text="A-">
      <formula>NOT(ISERROR(SEARCH("A-",J3)))</formula>
    </cfRule>
    <cfRule type="containsText" priority="131" dxfId="1" operator="containsText" stopIfTrue="1" text="E-">
      <formula>NOT(ISERROR(SEARCH("E-",J3)))</formula>
    </cfRule>
  </conditionalFormatting>
  <conditionalFormatting sqref="J2:L2">
    <cfRule type="containsText" priority="121" dxfId="0" operator="containsText" stopIfTrue="1" text="S-">
      <formula>NOT(ISERROR(SEARCH("S-",J2)))</formula>
    </cfRule>
  </conditionalFormatting>
  <conditionalFormatting sqref="F10">
    <cfRule type="containsText" priority="112" dxfId="9" operator="containsText" stopIfTrue="1" text="W-">
      <formula>NOT(ISERROR(SEARCH("W-",F10)))</formula>
    </cfRule>
    <cfRule type="containsText" priority="113" dxfId="8" operator="containsText" stopIfTrue="1" text="M-">
      <formula>NOT(ISERROR(SEARCH("M-",F10)))</formula>
    </cfRule>
    <cfRule type="containsText" priority="114" dxfId="7" operator="containsText" stopIfTrue="1" text="R-">
      <formula>NOT(ISERROR(SEARCH("R-",F10)))</formula>
    </cfRule>
    <cfRule type="containsText" priority="115" dxfId="6" operator="containsText" stopIfTrue="1" text="NG-">
      <formula>NOT(ISERROR(SEARCH("NG-",F10)))</formula>
    </cfRule>
    <cfRule type="containsText" priority="116" dxfId="5" operator="containsText" stopIfTrue="1" text="H-">
      <formula>NOT(ISERROR(SEARCH("H-",F10)))</formula>
    </cfRule>
    <cfRule type="containsText" priority="117" dxfId="4" operator="containsText" stopIfTrue="1" text="C-">
      <formula>NOT(ISERROR(SEARCH("C-",F10)))</formula>
    </cfRule>
    <cfRule type="containsText" priority="118" dxfId="3" operator="containsText" stopIfTrue="1" text="G-">
      <formula>NOT(ISERROR(SEARCH("G-",F10)))</formula>
    </cfRule>
    <cfRule type="containsText" priority="119" dxfId="2" operator="containsText" stopIfTrue="1" text="A-">
      <formula>NOT(ISERROR(SEARCH("A-",F10)))</formula>
    </cfRule>
    <cfRule type="containsText" priority="120" dxfId="1" operator="containsText" stopIfTrue="1" text="E-">
      <formula>NOT(ISERROR(SEARCH("E-",F10)))</formula>
    </cfRule>
  </conditionalFormatting>
  <conditionalFormatting sqref="F11">
    <cfRule type="containsText" priority="102" dxfId="0" operator="containsText" stopIfTrue="1" text="S-">
      <formula>NOT(ISERROR(SEARCH("S-",F11)))</formula>
    </cfRule>
    <cfRule type="containsText" priority="103" dxfId="9" operator="containsText" stopIfTrue="1" text="W-">
      <formula>NOT(ISERROR(SEARCH("W-",F11)))</formula>
    </cfRule>
    <cfRule type="containsText" priority="104" dxfId="8" operator="containsText" stopIfTrue="1" text="M-">
      <formula>NOT(ISERROR(SEARCH("M-",F11)))</formula>
    </cfRule>
    <cfRule type="containsText" priority="105" dxfId="7" operator="containsText" stopIfTrue="1" text="R-">
      <formula>NOT(ISERROR(SEARCH("R-",F11)))</formula>
    </cfRule>
    <cfRule type="containsText" priority="106" dxfId="6" operator="containsText" stopIfTrue="1" text="NG-">
      <formula>NOT(ISERROR(SEARCH("NG-",F11)))</formula>
    </cfRule>
    <cfRule type="containsText" priority="107" dxfId="5" operator="containsText" stopIfTrue="1" text="H-">
      <formula>NOT(ISERROR(SEARCH("H-",F11)))</formula>
    </cfRule>
    <cfRule type="containsText" priority="108" dxfId="4" operator="containsText" stopIfTrue="1" text="C-">
      <formula>NOT(ISERROR(SEARCH("C-",F11)))</formula>
    </cfRule>
    <cfRule type="containsText" priority="109" dxfId="3" operator="containsText" stopIfTrue="1" text="G-">
      <formula>NOT(ISERROR(SEARCH("G-",F11)))</formula>
    </cfRule>
    <cfRule type="containsText" priority="110" dxfId="2" operator="containsText" stopIfTrue="1" text="A-">
      <formula>NOT(ISERROR(SEARCH("A-",F11)))</formula>
    </cfRule>
    <cfRule type="containsText" priority="111" dxfId="1" operator="containsText" stopIfTrue="1" text="E-">
      <formula>NOT(ISERROR(SEARCH("E-",F11)))</formula>
    </cfRule>
  </conditionalFormatting>
  <conditionalFormatting sqref="F10:H10">
    <cfRule type="containsText" priority="101" dxfId="0" operator="containsText" stopIfTrue="1" text="S-">
      <formula>NOT(ISERROR(SEARCH("S-",F10)))</formula>
    </cfRule>
  </conditionalFormatting>
  <conditionalFormatting sqref="B10">
    <cfRule type="containsText" priority="92" dxfId="9" operator="containsText" stopIfTrue="1" text="W-">
      <formula>NOT(ISERROR(SEARCH("W-",B10)))</formula>
    </cfRule>
    <cfRule type="containsText" priority="93" dxfId="8" operator="containsText" stopIfTrue="1" text="M-">
      <formula>NOT(ISERROR(SEARCH("M-",B10)))</formula>
    </cfRule>
    <cfRule type="containsText" priority="94" dxfId="7" operator="containsText" stopIfTrue="1" text="R-">
      <formula>NOT(ISERROR(SEARCH("R-",B10)))</formula>
    </cfRule>
    <cfRule type="containsText" priority="95" dxfId="6" operator="containsText" stopIfTrue="1" text="NG-">
      <formula>NOT(ISERROR(SEARCH("NG-",B10)))</formula>
    </cfRule>
    <cfRule type="containsText" priority="96" dxfId="5" operator="containsText" stopIfTrue="1" text="H-">
      <formula>NOT(ISERROR(SEARCH("H-",B10)))</formula>
    </cfRule>
    <cfRule type="containsText" priority="97" dxfId="4" operator="containsText" stopIfTrue="1" text="C-">
      <formula>NOT(ISERROR(SEARCH("C-",B10)))</formula>
    </cfRule>
    <cfRule type="containsText" priority="98" dxfId="3" operator="containsText" stopIfTrue="1" text="G-">
      <formula>NOT(ISERROR(SEARCH("G-",B10)))</formula>
    </cfRule>
    <cfRule type="containsText" priority="99" dxfId="2" operator="containsText" stopIfTrue="1" text="A-">
      <formula>NOT(ISERROR(SEARCH("A-",B10)))</formula>
    </cfRule>
    <cfRule type="containsText" priority="100" dxfId="1" operator="containsText" stopIfTrue="1" text="E-">
      <formula>NOT(ISERROR(SEARCH("E-",B10)))</formula>
    </cfRule>
  </conditionalFormatting>
  <conditionalFormatting sqref="B11">
    <cfRule type="containsText" priority="82" dxfId="0" operator="containsText" stopIfTrue="1" text="S-">
      <formula>NOT(ISERROR(SEARCH("S-",B11)))</formula>
    </cfRule>
    <cfRule type="containsText" priority="83" dxfId="9" operator="containsText" stopIfTrue="1" text="W-">
      <formula>NOT(ISERROR(SEARCH("W-",B11)))</formula>
    </cfRule>
    <cfRule type="containsText" priority="84" dxfId="8" operator="containsText" stopIfTrue="1" text="M-">
      <formula>NOT(ISERROR(SEARCH("M-",B11)))</formula>
    </cfRule>
    <cfRule type="containsText" priority="85" dxfId="7" operator="containsText" stopIfTrue="1" text="R-">
      <formula>NOT(ISERROR(SEARCH("R-",B11)))</formula>
    </cfRule>
    <cfRule type="containsText" priority="86" dxfId="6" operator="containsText" stopIfTrue="1" text="NG-">
      <formula>NOT(ISERROR(SEARCH("NG-",B11)))</formula>
    </cfRule>
    <cfRule type="containsText" priority="87" dxfId="5" operator="containsText" stopIfTrue="1" text="H-">
      <formula>NOT(ISERROR(SEARCH("H-",B11)))</formula>
    </cfRule>
    <cfRule type="containsText" priority="88" dxfId="4" operator="containsText" stopIfTrue="1" text="C-">
      <formula>NOT(ISERROR(SEARCH("C-",B11)))</formula>
    </cfRule>
    <cfRule type="containsText" priority="89" dxfId="3" operator="containsText" stopIfTrue="1" text="G-">
      <formula>NOT(ISERROR(SEARCH("G-",B11)))</formula>
    </cfRule>
    <cfRule type="containsText" priority="90" dxfId="2" operator="containsText" stopIfTrue="1" text="A-">
      <formula>NOT(ISERROR(SEARCH("A-",B11)))</formula>
    </cfRule>
    <cfRule type="containsText" priority="91" dxfId="1" operator="containsText" stopIfTrue="1" text="E-">
      <formula>NOT(ISERROR(SEARCH("E-",B11)))</formula>
    </cfRule>
  </conditionalFormatting>
  <conditionalFormatting sqref="B10:D10">
    <cfRule type="containsText" priority="81" dxfId="0" operator="containsText" stopIfTrue="1" text="S-">
      <formula>NOT(ISERROR(SEARCH("S-",B10)))</formula>
    </cfRule>
  </conditionalFormatting>
  <conditionalFormatting sqref="F6">
    <cfRule type="containsText" priority="72" dxfId="9" operator="containsText" stopIfTrue="1" text="W-">
      <formula>NOT(ISERROR(SEARCH("W-",F6)))</formula>
    </cfRule>
    <cfRule type="containsText" priority="73" dxfId="8" operator="containsText" stopIfTrue="1" text="M-">
      <formula>NOT(ISERROR(SEARCH("M-",F6)))</formula>
    </cfRule>
    <cfRule type="containsText" priority="74" dxfId="7" operator="containsText" stopIfTrue="1" text="R-">
      <formula>NOT(ISERROR(SEARCH("R-",F6)))</formula>
    </cfRule>
    <cfRule type="containsText" priority="75" dxfId="6" operator="containsText" stopIfTrue="1" text="NG-">
      <formula>NOT(ISERROR(SEARCH("NG-",F6)))</formula>
    </cfRule>
    <cfRule type="containsText" priority="76" dxfId="5" operator="containsText" stopIfTrue="1" text="H-">
      <formula>NOT(ISERROR(SEARCH("H-",F6)))</formula>
    </cfRule>
    <cfRule type="containsText" priority="77" dxfId="4" operator="containsText" stopIfTrue="1" text="C-">
      <formula>NOT(ISERROR(SEARCH("C-",F6)))</formula>
    </cfRule>
    <cfRule type="containsText" priority="78" dxfId="3" operator="containsText" stopIfTrue="1" text="G-">
      <formula>NOT(ISERROR(SEARCH("G-",F6)))</formula>
    </cfRule>
    <cfRule type="containsText" priority="79" dxfId="2" operator="containsText" stopIfTrue="1" text="A-">
      <formula>NOT(ISERROR(SEARCH("A-",F6)))</formula>
    </cfRule>
    <cfRule type="containsText" priority="80" dxfId="1" operator="containsText" stopIfTrue="1" text="E-">
      <formula>NOT(ISERROR(SEARCH("E-",F6)))</formula>
    </cfRule>
  </conditionalFormatting>
  <conditionalFormatting sqref="F7">
    <cfRule type="containsText" priority="62" dxfId="0" operator="containsText" stopIfTrue="1" text="S-">
      <formula>NOT(ISERROR(SEARCH("S-",F7)))</formula>
    </cfRule>
    <cfRule type="containsText" priority="63" dxfId="9" operator="containsText" stopIfTrue="1" text="W-">
      <formula>NOT(ISERROR(SEARCH("W-",F7)))</formula>
    </cfRule>
    <cfRule type="containsText" priority="64" dxfId="8" operator="containsText" stopIfTrue="1" text="M-">
      <formula>NOT(ISERROR(SEARCH("M-",F7)))</formula>
    </cfRule>
    <cfRule type="containsText" priority="65" dxfId="7" operator="containsText" stopIfTrue="1" text="R-">
      <formula>NOT(ISERROR(SEARCH("R-",F7)))</formula>
    </cfRule>
    <cfRule type="containsText" priority="66" dxfId="6" operator="containsText" stopIfTrue="1" text="NG-">
      <formula>NOT(ISERROR(SEARCH("NG-",F7)))</formula>
    </cfRule>
    <cfRule type="containsText" priority="67" dxfId="5" operator="containsText" stopIfTrue="1" text="H-">
      <formula>NOT(ISERROR(SEARCH("H-",F7)))</formula>
    </cfRule>
    <cfRule type="containsText" priority="68" dxfId="4" operator="containsText" stopIfTrue="1" text="C-">
      <formula>NOT(ISERROR(SEARCH("C-",F7)))</formula>
    </cfRule>
    <cfRule type="containsText" priority="69" dxfId="3" operator="containsText" stopIfTrue="1" text="G-">
      <formula>NOT(ISERROR(SEARCH("G-",F7)))</formula>
    </cfRule>
    <cfRule type="containsText" priority="70" dxfId="2" operator="containsText" stopIfTrue="1" text="A-">
      <formula>NOT(ISERROR(SEARCH("A-",F7)))</formula>
    </cfRule>
    <cfRule type="containsText" priority="71" dxfId="1" operator="containsText" stopIfTrue="1" text="E-">
      <formula>NOT(ISERROR(SEARCH("E-",F7)))</formula>
    </cfRule>
  </conditionalFormatting>
  <conditionalFormatting sqref="F6:H6">
    <cfRule type="containsText" priority="61" dxfId="0" operator="containsText" stopIfTrue="1" text="S-">
      <formula>NOT(ISERROR(SEARCH("S-",F6)))</formula>
    </cfRule>
  </conditionalFormatting>
  <conditionalFormatting sqref="B2">
    <cfRule type="containsText" priority="52" dxfId="9" operator="containsText" stopIfTrue="1" text="W-">
      <formula>NOT(ISERROR(SEARCH("W-",B2)))</formula>
    </cfRule>
    <cfRule type="containsText" priority="53" dxfId="8" operator="containsText" stopIfTrue="1" text="M-">
      <formula>NOT(ISERROR(SEARCH("M-",B2)))</formula>
    </cfRule>
    <cfRule type="containsText" priority="54" dxfId="7" operator="containsText" stopIfTrue="1" text="R-">
      <formula>NOT(ISERROR(SEARCH("R-",B2)))</formula>
    </cfRule>
    <cfRule type="containsText" priority="55" dxfId="6" operator="containsText" stopIfTrue="1" text="NG-">
      <formula>NOT(ISERROR(SEARCH("NG-",B2)))</formula>
    </cfRule>
    <cfRule type="containsText" priority="56" dxfId="5" operator="containsText" stopIfTrue="1" text="H-">
      <formula>NOT(ISERROR(SEARCH("H-",B2)))</formula>
    </cfRule>
    <cfRule type="containsText" priority="57" dxfId="4" operator="containsText" stopIfTrue="1" text="C-">
      <formula>NOT(ISERROR(SEARCH("C-",B2)))</formula>
    </cfRule>
    <cfRule type="containsText" priority="58" dxfId="3" operator="containsText" stopIfTrue="1" text="G-">
      <formula>NOT(ISERROR(SEARCH("G-",B2)))</formula>
    </cfRule>
    <cfRule type="containsText" priority="59" dxfId="2" operator="containsText" stopIfTrue="1" text="A-">
      <formula>NOT(ISERROR(SEARCH("A-",B2)))</formula>
    </cfRule>
    <cfRule type="containsText" priority="60" dxfId="1" operator="containsText" stopIfTrue="1" text="E-">
      <formula>NOT(ISERROR(SEARCH("E-",B2)))</formula>
    </cfRule>
  </conditionalFormatting>
  <conditionalFormatting sqref="B3">
    <cfRule type="containsText" priority="42" dxfId="0" operator="containsText" stopIfTrue="1" text="S-">
      <formula>NOT(ISERROR(SEARCH("S-",B3)))</formula>
    </cfRule>
    <cfRule type="containsText" priority="43" dxfId="9" operator="containsText" stopIfTrue="1" text="W-">
      <formula>NOT(ISERROR(SEARCH("W-",B3)))</formula>
    </cfRule>
    <cfRule type="containsText" priority="44" dxfId="8" operator="containsText" stopIfTrue="1" text="M-">
      <formula>NOT(ISERROR(SEARCH("M-",B3)))</formula>
    </cfRule>
    <cfRule type="containsText" priority="45" dxfId="7" operator="containsText" stopIfTrue="1" text="R-">
      <formula>NOT(ISERROR(SEARCH("R-",B3)))</formula>
    </cfRule>
    <cfRule type="containsText" priority="46" dxfId="6" operator="containsText" stopIfTrue="1" text="NG-">
      <formula>NOT(ISERROR(SEARCH("NG-",B3)))</formula>
    </cfRule>
    <cfRule type="containsText" priority="47" dxfId="5" operator="containsText" stopIfTrue="1" text="H-">
      <formula>NOT(ISERROR(SEARCH("H-",B3)))</formula>
    </cfRule>
    <cfRule type="containsText" priority="48" dxfId="4" operator="containsText" stopIfTrue="1" text="C-">
      <formula>NOT(ISERROR(SEARCH("C-",B3)))</formula>
    </cfRule>
    <cfRule type="containsText" priority="49" dxfId="3" operator="containsText" stopIfTrue="1" text="G-">
      <formula>NOT(ISERROR(SEARCH("G-",B3)))</formula>
    </cfRule>
    <cfRule type="containsText" priority="50" dxfId="2" operator="containsText" stopIfTrue="1" text="A-">
      <formula>NOT(ISERROR(SEARCH("A-",B3)))</formula>
    </cfRule>
    <cfRule type="containsText" priority="51" dxfId="1" operator="containsText" stopIfTrue="1" text="E-">
      <formula>NOT(ISERROR(SEARCH("E-",B3)))</formula>
    </cfRule>
  </conditionalFormatting>
  <conditionalFormatting sqref="B2:D2">
    <cfRule type="containsText" priority="41" dxfId="0" operator="containsText" stopIfTrue="1" text="S-">
      <formula>NOT(ISERROR(SEARCH("S-",B2)))</formula>
    </cfRule>
  </conditionalFormatting>
  <conditionalFormatting sqref="F2">
    <cfRule type="containsText" priority="32" dxfId="9" operator="containsText" stopIfTrue="1" text="W-">
      <formula>NOT(ISERROR(SEARCH("W-",F2)))</formula>
    </cfRule>
    <cfRule type="containsText" priority="33" dxfId="8" operator="containsText" stopIfTrue="1" text="M-">
      <formula>NOT(ISERROR(SEARCH("M-",F2)))</formula>
    </cfRule>
    <cfRule type="containsText" priority="34" dxfId="7" operator="containsText" stopIfTrue="1" text="R-">
      <formula>NOT(ISERROR(SEARCH("R-",F2)))</formula>
    </cfRule>
    <cfRule type="containsText" priority="35" dxfId="6" operator="containsText" stopIfTrue="1" text="NG-">
      <formula>NOT(ISERROR(SEARCH("NG-",F2)))</formula>
    </cfRule>
    <cfRule type="containsText" priority="36" dxfId="5" operator="containsText" stopIfTrue="1" text="H-">
      <formula>NOT(ISERROR(SEARCH("H-",F2)))</formula>
    </cfRule>
    <cfRule type="containsText" priority="37" dxfId="4" operator="containsText" stopIfTrue="1" text="C-">
      <formula>NOT(ISERROR(SEARCH("C-",F2)))</formula>
    </cfRule>
    <cfRule type="containsText" priority="38" dxfId="3" operator="containsText" stopIfTrue="1" text="G-">
      <formula>NOT(ISERROR(SEARCH("G-",F2)))</formula>
    </cfRule>
    <cfRule type="containsText" priority="39" dxfId="2" operator="containsText" stopIfTrue="1" text="A-">
      <formula>NOT(ISERROR(SEARCH("A-",F2)))</formula>
    </cfRule>
    <cfRule type="containsText" priority="40" dxfId="1" operator="containsText" stopIfTrue="1" text="E-">
      <formula>NOT(ISERROR(SEARCH("E-",F2)))</formula>
    </cfRule>
  </conditionalFormatting>
  <conditionalFormatting sqref="F3">
    <cfRule type="containsText" priority="22" dxfId="0" operator="containsText" stopIfTrue="1" text="S-">
      <formula>NOT(ISERROR(SEARCH("S-",F3)))</formula>
    </cfRule>
    <cfRule type="containsText" priority="23" dxfId="9" operator="containsText" stopIfTrue="1" text="W-">
      <formula>NOT(ISERROR(SEARCH("W-",F3)))</formula>
    </cfRule>
    <cfRule type="containsText" priority="24" dxfId="8" operator="containsText" stopIfTrue="1" text="M-">
      <formula>NOT(ISERROR(SEARCH("M-",F3)))</formula>
    </cfRule>
    <cfRule type="containsText" priority="25" dxfId="7" operator="containsText" stopIfTrue="1" text="R-">
      <formula>NOT(ISERROR(SEARCH("R-",F3)))</formula>
    </cfRule>
    <cfRule type="containsText" priority="26" dxfId="6" operator="containsText" stopIfTrue="1" text="NG-">
      <formula>NOT(ISERROR(SEARCH("NG-",F3)))</formula>
    </cfRule>
    <cfRule type="containsText" priority="27" dxfId="5" operator="containsText" stopIfTrue="1" text="H-">
      <formula>NOT(ISERROR(SEARCH("H-",F3)))</formula>
    </cfRule>
    <cfRule type="containsText" priority="28" dxfId="4" operator="containsText" stopIfTrue="1" text="C-">
      <formula>NOT(ISERROR(SEARCH("C-",F3)))</formula>
    </cfRule>
    <cfRule type="containsText" priority="29" dxfId="3" operator="containsText" stopIfTrue="1" text="G-">
      <formula>NOT(ISERROR(SEARCH("G-",F3)))</formula>
    </cfRule>
    <cfRule type="containsText" priority="30" dxfId="2" operator="containsText" stopIfTrue="1" text="A-">
      <formula>NOT(ISERROR(SEARCH("A-",F3)))</formula>
    </cfRule>
    <cfRule type="containsText" priority="31" dxfId="1" operator="containsText" stopIfTrue="1" text="E-">
      <formula>NOT(ISERROR(SEARCH("E-",F3)))</formula>
    </cfRule>
  </conditionalFormatting>
  <conditionalFormatting sqref="F2:H2">
    <cfRule type="containsText" priority="21" dxfId="0" operator="containsText" stopIfTrue="1" text="S-">
      <formula>NOT(ISERROR(SEARCH("S-",F2)))</formula>
    </cfRule>
  </conditionalFormatting>
  <conditionalFormatting sqref="B6">
    <cfRule type="containsText" priority="12" dxfId="9" operator="containsText" stopIfTrue="1" text="W-">
      <formula>NOT(ISERROR(SEARCH("W-",B6)))</formula>
    </cfRule>
    <cfRule type="containsText" priority="13" dxfId="8" operator="containsText" stopIfTrue="1" text="M-">
      <formula>NOT(ISERROR(SEARCH("M-",B6)))</formula>
    </cfRule>
    <cfRule type="containsText" priority="14" dxfId="7" operator="containsText" stopIfTrue="1" text="R-">
      <formula>NOT(ISERROR(SEARCH("R-",B6)))</formula>
    </cfRule>
    <cfRule type="containsText" priority="15" dxfId="6" operator="containsText" stopIfTrue="1" text="NG-">
      <formula>NOT(ISERROR(SEARCH("NG-",B6)))</formula>
    </cfRule>
    <cfRule type="containsText" priority="16" dxfId="5" operator="containsText" stopIfTrue="1" text="H-">
      <formula>NOT(ISERROR(SEARCH("H-",B6)))</formula>
    </cfRule>
    <cfRule type="containsText" priority="17" dxfId="4" operator="containsText" stopIfTrue="1" text="C-">
      <formula>NOT(ISERROR(SEARCH("C-",B6)))</formula>
    </cfRule>
    <cfRule type="containsText" priority="18" dxfId="3" operator="containsText" stopIfTrue="1" text="G-">
      <formula>NOT(ISERROR(SEARCH("G-",B6)))</formula>
    </cfRule>
    <cfRule type="containsText" priority="19" dxfId="2" operator="containsText" stopIfTrue="1" text="A-">
      <formula>NOT(ISERROR(SEARCH("A-",B6)))</formula>
    </cfRule>
    <cfRule type="containsText" priority="20" dxfId="1" operator="containsText" stopIfTrue="1" text="E-">
      <formula>NOT(ISERROR(SEARCH("E-",B6)))</formula>
    </cfRule>
  </conditionalFormatting>
  <conditionalFormatting sqref="B7">
    <cfRule type="containsText" priority="2" dxfId="0" operator="containsText" stopIfTrue="1" text="S-">
      <formula>NOT(ISERROR(SEARCH("S-",B7)))</formula>
    </cfRule>
    <cfRule type="containsText" priority="3" dxfId="9" operator="containsText" stopIfTrue="1" text="W-">
      <formula>NOT(ISERROR(SEARCH("W-",B7)))</formula>
    </cfRule>
    <cfRule type="containsText" priority="4" dxfId="8" operator="containsText" stopIfTrue="1" text="M-">
      <formula>NOT(ISERROR(SEARCH("M-",B7)))</formula>
    </cfRule>
    <cfRule type="containsText" priority="5" dxfId="7" operator="containsText" stopIfTrue="1" text="R-">
      <formula>NOT(ISERROR(SEARCH("R-",B7)))</formula>
    </cfRule>
    <cfRule type="containsText" priority="6" dxfId="6" operator="containsText" stopIfTrue="1" text="NG-">
      <formula>NOT(ISERROR(SEARCH("NG-",B7)))</formula>
    </cfRule>
    <cfRule type="containsText" priority="7" dxfId="5" operator="containsText" stopIfTrue="1" text="H-">
      <formula>NOT(ISERROR(SEARCH("H-",B7)))</formula>
    </cfRule>
    <cfRule type="containsText" priority="8" dxfId="4" operator="containsText" stopIfTrue="1" text="C-">
      <formula>NOT(ISERROR(SEARCH("C-",B7)))</formula>
    </cfRule>
    <cfRule type="containsText" priority="9" dxfId="3" operator="containsText" stopIfTrue="1" text="G-">
      <formula>NOT(ISERROR(SEARCH("G-",B7)))</formula>
    </cfRule>
    <cfRule type="containsText" priority="10" dxfId="2" operator="containsText" stopIfTrue="1" text="A-">
      <formula>NOT(ISERROR(SEARCH("A-",B7)))</formula>
    </cfRule>
    <cfRule type="containsText" priority="11" dxfId="1" operator="containsText" stopIfTrue="1" text="E-">
      <formula>NOT(ISERROR(SEARCH("E-",B7)))</formula>
    </cfRule>
  </conditionalFormatting>
  <conditionalFormatting sqref="B6:D6">
    <cfRule type="containsText" priority="1" dxfId="0" operator="containsText" stopIfTrue="1" text="S-">
      <formula>NOT(ISERROR(SEARCH("S-",B6)))</formula>
    </cfRule>
  </conditionalFormatting>
  <printOptions/>
  <pageMargins left="0.75" right="0.25" top="0.375" bottom="0.125" header="0" footer="0"/>
  <pageSetup horizontalDpi="600" verticalDpi="600" orientation="landscape" scale="140" r:id="rId2"/>
  <rowBreaks count="3" manualBreakCount="3">
    <brk id="4" max="255" man="1"/>
    <brk id="8" max="255" man="1"/>
    <brk id="12" max="255" man="1"/>
  </rowBreaks>
  <colBreaks count="4" manualBreakCount="4">
    <brk id="8" max="65535" man="1"/>
    <brk id="16" max="65535" man="1"/>
    <brk id="24" max="65535" man="1"/>
    <brk id="32" max="65535" man="1"/>
  </col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B27"/>
  <sheetViews>
    <sheetView zoomScalePageLayoutView="0" workbookViewId="0" topLeftCell="B1">
      <selection activeCell="B1" sqref="A1:IV65536"/>
    </sheetView>
  </sheetViews>
  <sheetFormatPr defaultColWidth="9.140625" defaultRowHeight="12.75"/>
  <cols>
    <col min="1" max="1" width="6.00390625" style="0" customWidth="1"/>
    <col min="2" max="2" width="17.28125" style="0" customWidth="1"/>
    <col min="3" max="7" width="8.8515625" style="0" customWidth="1"/>
    <col min="8" max="8" width="12.140625" style="0" customWidth="1"/>
  </cols>
  <sheetData>
    <row r="1" spans="2:28" ht="12.75">
      <c r="B1" t="s">
        <v>3</v>
      </c>
      <c r="C1" t="s">
        <v>51</v>
      </c>
      <c r="D1" t="s">
        <v>52</v>
      </c>
      <c r="E1" t="s">
        <v>53</v>
      </c>
      <c r="F1" t="s">
        <v>54</v>
      </c>
      <c r="G1" s="6" t="s">
        <v>86</v>
      </c>
      <c r="H1" s="6" t="s">
        <v>87</v>
      </c>
      <c r="I1" s="6" t="s">
        <v>88</v>
      </c>
      <c r="J1" s="6" t="s">
        <v>89</v>
      </c>
      <c r="K1" s="6" t="s">
        <v>90</v>
      </c>
      <c r="L1" s="6" t="s">
        <v>91</v>
      </c>
      <c r="M1" s="6" t="s">
        <v>92</v>
      </c>
      <c r="N1" s="6" t="s">
        <v>93</v>
      </c>
      <c r="O1" s="6" t="s">
        <v>94</v>
      </c>
      <c r="P1" s="6" t="s">
        <v>95</v>
      </c>
      <c r="Q1" s="6" t="s">
        <v>96</v>
      </c>
      <c r="R1" s="6" t="s">
        <v>97</v>
      </c>
      <c r="S1" s="6" t="s">
        <v>98</v>
      </c>
      <c r="T1" s="6" t="s">
        <v>99</v>
      </c>
      <c r="U1" s="6" t="s">
        <v>100</v>
      </c>
      <c r="V1" s="6" t="s">
        <v>101</v>
      </c>
      <c r="W1" s="6" t="s">
        <v>102</v>
      </c>
      <c r="X1" s="6" t="s">
        <v>103</v>
      </c>
      <c r="Y1" s="6" t="s">
        <v>104</v>
      </c>
      <c r="Z1" s="6" t="s">
        <v>105</v>
      </c>
      <c r="AA1" s="6" t="s">
        <v>106</v>
      </c>
      <c r="AB1" s="6" t="s">
        <v>113</v>
      </c>
    </row>
    <row r="2" spans="1:28" ht="12.75">
      <c r="A2" s="6" t="s">
        <v>55</v>
      </c>
      <c r="B2" s="6" t="s">
        <v>29</v>
      </c>
      <c r="C2" s="7" t="str">
        <f>IF($B2='Placard(MAIN)'!$B$49,(CONCATENATE($A2," / ",'Placard(MAIN)'!$F$49)),C3)</f>
        <v>E-3 / CL010E01 Main Disconnect</v>
      </c>
      <c r="D2" s="7" t="str">
        <f>IF($B2='Placard(MAIN)'!$B$50,(CONCATENATE($A2," / ",'Placard(MAIN)'!$F$50)),D3)</f>
        <v>A-2 / CL010E02 Cell1
Panel B</v>
      </c>
      <c r="E2" s="7" t="str">
        <f>IF($B2='Placard(MAIN)'!$B$51,(CONCATENATE($A2," / ",'Placard(MAIN)'!$F$51)),E3)</f>
        <v>G-1 / G1</v>
      </c>
      <c r="F2" s="7" t="str">
        <f>IF($B2='Placard(MAIN)'!$B$52,(CONCATENATE($A2," / ",'Placard(MAIN)'!$F$52)),F3)</f>
        <v>H-1 / H2</v>
      </c>
      <c r="G2" s="7" t="str">
        <f>IF($B2='Placard(MAIN)'!$B$53,(CONCATENATE($A2," / ",'Placard(MAIN)'!$F$53)),G3)</f>
        <v>W-1 / W3</v>
      </c>
      <c r="H2" s="7">
        <f>IF($B2='Placard(pg2)'!$B$10,(CONCATENATE($A2," / ",'Placard(pg2)'!$F$10)),H3)</f>
        <v>0</v>
      </c>
      <c r="I2" s="7">
        <f>IF($B2='Placard(pg2)'!$B$11,(CONCATENATE($A2," / ",'Placard(pg2)'!$F$11)),I3)</f>
        <v>0</v>
      </c>
      <c r="J2" s="7">
        <f>IF($B2='Placard(pg2)'!$B$12,(CONCATENATE($A2," / ",'Placard(pg2)'!$F$12)),J3)</f>
        <v>0</v>
      </c>
      <c r="K2" s="7">
        <f>IF($B2='Placard(pg2)'!$B$13,(CONCATENATE($A2," / ",'Placard(pg2)'!$F$13)),K3)</f>
        <v>0</v>
      </c>
      <c r="L2" s="7">
        <f>IF($B2='Placard(pg2)'!$B$14,(CONCATENATE($A2," / ",'Placard(pg2)'!$F$14)),L3)</f>
        <v>0</v>
      </c>
      <c r="M2" s="7">
        <f>IF($B2='Placard(pg2)'!$B$15,(CONCATENATE($A2," / ",'Placard(pg2)'!$F$15)),M3)</f>
        <v>0</v>
      </c>
      <c r="N2" s="7">
        <f>IF($B2='Placard(pg2)'!$B$16,(CONCATENATE($A2," / ",'Placard(pg2)'!$F$16)),N3)</f>
        <v>0</v>
      </c>
      <c r="O2" s="7">
        <f>IF($B2='Placard(pg2)'!$B$17,(CONCATENATE($A2," / ",'Placard(pg2)'!$F$17)),O3)</f>
        <v>0</v>
      </c>
      <c r="P2" s="7">
        <f>IF($B2='Placard(pg2)'!$B$18,(CONCATENATE($A2," / ",'Placard(pg2)'!$F$18)),P3)</f>
        <v>0</v>
      </c>
      <c r="Q2" s="7">
        <f>IF($B2='Placard(pg2)'!$B$19,(CONCATENATE($A2," / ",'Placard(pg2)'!$F$19)),Q3)</f>
        <v>0</v>
      </c>
      <c r="R2" s="7">
        <f>IF($B2='Placard(pg2)'!$B$20,(CONCATENATE($A2," / ",'Placard(pg2)'!$F$20)),R3)</f>
        <v>0</v>
      </c>
      <c r="S2" s="7">
        <f>IF($B2='Placard(pg2)'!$B$21,(CONCATENATE($A2," / ",'Placard(pg2)'!$F$21)),S3)</f>
        <v>0</v>
      </c>
      <c r="T2" s="7">
        <f>IF($B2='Placard(pg2)'!$B$22,(CONCATENATE($A2," / ",'Placard(pg2)'!$F$22)),T3)</f>
        <v>0</v>
      </c>
      <c r="U2" s="7">
        <f>IF($B2='Placard(pg2)'!$B$23,(CONCATENATE($A2," / ",'Placard(pg2)'!$F$23)),U3)</f>
        <v>0</v>
      </c>
      <c r="V2" s="7">
        <f>IF($B2='Placard(pg2)'!$B$24,(CONCATENATE($A2," / ",'Placard(pg2)'!$F$24)),V3)</f>
        <v>0</v>
      </c>
      <c r="W2" s="7">
        <f>IF($B2='Placard(pg2)'!$B$25,(CONCATENATE($A2," / ",'Placard(pg2)'!$F$25)),W3)</f>
        <v>0</v>
      </c>
      <c r="X2" s="7">
        <f>IF($B2='Placard(pg2)'!$B$26,(CONCATENATE($A2," / ",'Placard(pg2)'!$F$26)),X3)</f>
        <v>0</v>
      </c>
      <c r="Y2" s="7">
        <f>IF($B2='Placard(pg2)'!$B$27,(CONCATENATE($A2," / ",'Placard(pg2)'!$F$27)),Y3)</f>
        <v>0</v>
      </c>
      <c r="Z2" s="7">
        <f>IF($B2='Placard(pg2)'!$B$28,(CONCATENATE($A2," / ",'Placard(pg2)'!$F$28)),Z3)</f>
        <v>0</v>
      </c>
      <c r="AA2" s="7">
        <f>IF($B2='Placard(pg2)'!$B$29,(CONCATENATE($A2," / ",'Placard(pg2)'!$F$29)),AA3)</f>
        <v>0</v>
      </c>
      <c r="AB2" s="7">
        <f>IF($B2='Placard(pg2)'!$B$30,(CONCATENATE($A2," / ",'Placard(pg2)'!$F$30)),AB3)</f>
        <v>0</v>
      </c>
    </row>
    <row r="3" spans="1:28" ht="12.75">
      <c r="A3" s="6" t="s">
        <v>20</v>
      </c>
      <c r="B3" s="6" t="s">
        <v>30</v>
      </c>
      <c r="C3" s="8" t="str">
        <f>IF($B3='Placard(MAIN)'!$B$49,(CONCATENATE($A3," / ",'Placard(MAIN)'!$F$49)),C4)</f>
        <v>E-3 / CL010E01 Main Disconnect</v>
      </c>
      <c r="D3" s="8" t="str">
        <f>IF($B3='Placard(MAIN)'!$B$50,(CONCATENATE($A3," / ",'Placard(MAIN)'!$F$50)),D4)</f>
        <v>A-2 / CL010E02 Cell1
Panel B</v>
      </c>
      <c r="E3" s="8" t="str">
        <f>IF($B3='Placard(MAIN)'!$B$51,(CONCATENATE($A3," / ",'Placard(MAIN)'!$F$51)),E4)</f>
        <v>G-1 / G1</v>
      </c>
      <c r="F3" s="8" t="str">
        <f>IF($B3='Placard(MAIN)'!$B$52,(CONCATENATE($A3," / ",'Placard(MAIN)'!$F$52)),F4)</f>
        <v>H-1 / H2</v>
      </c>
      <c r="G3" s="8" t="str">
        <f>IF($B3='Placard(MAIN)'!$B$53,(CONCATENATE($A3," / ",'Placard(MAIN)'!$F$53)),G4)</f>
        <v>W-1 / W3</v>
      </c>
      <c r="H3" s="8">
        <f>IF($B3='Placard(pg2)'!$B$10,(CONCATENATE($A3," / ",'Placard(pg2)'!$F$10)),H4)</f>
        <v>0</v>
      </c>
      <c r="I3" s="8">
        <f>IF($B3='Placard(pg2)'!$B$11,(CONCATENATE($A3," / ",'Placard(pg2)'!$F$11)),I4)</f>
        <v>0</v>
      </c>
      <c r="J3" s="8">
        <f>IF($B3='Placard(pg2)'!$B$12,(CONCATENATE($A3," / ",'Placard(pg2)'!$F$12)),J4)</f>
        <v>0</v>
      </c>
      <c r="K3" s="8">
        <f>IF($B3='Placard(pg2)'!$B$13,(CONCATENATE($A3," / ",'Placard(pg2)'!$F$13)),K4)</f>
        <v>0</v>
      </c>
      <c r="L3" s="8">
        <f>IF($B3='Placard(pg2)'!$B$14,(CONCATENATE($A3," / ",'Placard(pg2)'!$F$14)),L4)</f>
        <v>0</v>
      </c>
      <c r="M3" s="8">
        <f>IF($B3='Placard(pg2)'!$B$15,(CONCATENATE($A3," / ",'Placard(pg2)'!$F$15)),M4)</f>
        <v>0</v>
      </c>
      <c r="N3" s="8">
        <f>IF($B3='Placard(pg2)'!$B$16,(CONCATENATE($A3," / ",'Placard(pg2)'!$F$16)),N4)</f>
        <v>0</v>
      </c>
      <c r="O3" s="8">
        <f>IF($B3='Placard(pg2)'!$B$17,(CONCATENATE($A3," / ",'Placard(pg2)'!$F$17)),O4)</f>
        <v>0</v>
      </c>
      <c r="P3" s="8">
        <f>IF($B3='Placard(pg2)'!$B$18,(CONCATENATE($A3," / ",'Placard(pg2)'!$F$18)),P4)</f>
        <v>0</v>
      </c>
      <c r="Q3" s="8">
        <f>IF($B3='Placard(pg2)'!$B$19,(CONCATENATE($A3," / ",'Placard(pg2)'!$F$19)),Q4)</f>
        <v>0</v>
      </c>
      <c r="R3" s="8">
        <f>IF($B3='Placard(pg2)'!$B$20,(CONCATENATE($A3," / ",'Placard(pg2)'!$F$20)),R4)</f>
        <v>0</v>
      </c>
      <c r="S3" s="8">
        <f>IF($B3='Placard(pg2)'!$B$21,(CONCATENATE($A3," / ",'Placard(pg2)'!$F$21)),S4)</f>
        <v>0</v>
      </c>
      <c r="T3" s="8">
        <f>IF($B3='Placard(pg2)'!$B$22,(CONCATENATE($A3," / ",'Placard(pg2)'!$F$22)),T4)</f>
        <v>0</v>
      </c>
      <c r="U3" s="8">
        <f>IF($B3='Placard(pg2)'!$B$23,(CONCATENATE($A3," / ",'Placard(pg2)'!$F$23)),U4)</f>
        <v>0</v>
      </c>
      <c r="V3" s="8">
        <f>IF($B3='Placard(pg2)'!$B$24,(CONCATENATE($A3," / ",'Placard(pg2)'!$F$24)),V4)</f>
        <v>0</v>
      </c>
      <c r="W3" s="8">
        <f>IF($B3='Placard(pg2)'!$B$25,(CONCATENATE($A3," / ",'Placard(pg2)'!$F$25)),W4)</f>
        <v>0</v>
      </c>
      <c r="X3" s="8">
        <f>IF($B3='Placard(pg2)'!$B$26,(CONCATENATE($A3," / ",'Placard(pg2)'!$F$26)),X4)</f>
        <v>0</v>
      </c>
      <c r="Y3" s="8">
        <f>IF($B3='Placard(pg2)'!$B$27,(CONCATENATE($A3," / ",'Placard(pg2)'!$F$27)),Y4)</f>
        <v>0</v>
      </c>
      <c r="Z3" s="8">
        <f>IF($B3='Placard(pg2)'!$B$28,(CONCATENATE($A3," / ",'Placard(pg2)'!$F$28)),Z4)</f>
        <v>0</v>
      </c>
      <c r="AA3" s="8">
        <f>IF($B3='Placard(pg2)'!$B$29,(CONCATENATE($A3," / ",'Placard(pg2)'!$F$29)),AA4)</f>
        <v>0</v>
      </c>
      <c r="AB3" s="8">
        <f>IF($B3='Placard(pg2)'!$B$30,(CONCATENATE($A3," / ",'Placard(pg2)'!$F$30)),AB4)</f>
        <v>0</v>
      </c>
    </row>
    <row r="4" spans="1:28" ht="12.75">
      <c r="A4" s="6" t="s">
        <v>22</v>
      </c>
      <c r="B4" s="6" t="s">
        <v>31</v>
      </c>
      <c r="C4" s="8" t="str">
        <f>IF($B4='Placard(MAIN)'!$B$49,(CONCATENATE($A4," / ",'Placard(MAIN)'!$F$49)),C5)</f>
        <v>E-3 / CL010E01 Main Disconnect</v>
      </c>
      <c r="D4" s="8" t="str">
        <f>IF($B4='Placard(MAIN)'!$B$50,(CONCATENATE($A4," / ",'Placard(MAIN)'!$F$50)),D5)</f>
        <v>A-2 / CL010E02 Cell1
Panel B</v>
      </c>
      <c r="E4" s="8" t="str">
        <f>IF($B4='Placard(MAIN)'!$B$51,(CONCATENATE($A4," / ",'Placard(MAIN)'!$F$51)),E5)</f>
        <v>G-1 / G1</v>
      </c>
      <c r="F4" s="8" t="str">
        <f>IF($B4='Placard(MAIN)'!$B$52,(CONCATENATE($A4," / ",'Placard(MAIN)'!$F$52)),F5)</f>
        <v>H-1 / H2</v>
      </c>
      <c r="G4" s="8" t="str">
        <f>IF($B4='Placard(MAIN)'!$B$53,(CONCATENATE($A4," / ",'Placard(MAIN)'!$F$53)),G5)</f>
        <v>W-1 / W3</v>
      </c>
      <c r="H4" s="8">
        <f>IF($B4='Placard(pg2)'!$B$10,(CONCATENATE($A4," / ",'Placard(pg2)'!$F$10)),H5)</f>
        <v>0</v>
      </c>
      <c r="I4" s="8">
        <f>IF($B4='Placard(pg2)'!$B$11,(CONCATENATE($A4," / ",'Placard(pg2)'!$F$11)),I5)</f>
        <v>0</v>
      </c>
      <c r="J4" s="8">
        <f>IF($B4='Placard(pg2)'!$B$12,(CONCATENATE($A4," / ",'Placard(pg2)'!$F$12)),J5)</f>
        <v>0</v>
      </c>
      <c r="K4" s="8">
        <f>IF($B4='Placard(pg2)'!$B$13,(CONCATENATE($A4," / ",'Placard(pg2)'!$F$13)),K5)</f>
        <v>0</v>
      </c>
      <c r="L4" s="8">
        <f>IF($B4='Placard(pg2)'!$B$14,(CONCATENATE($A4," / ",'Placard(pg2)'!$F$14)),L5)</f>
        <v>0</v>
      </c>
      <c r="M4" s="8">
        <f>IF($B4='Placard(pg2)'!$B$15,(CONCATENATE($A4," / ",'Placard(pg2)'!$F$15)),M5)</f>
        <v>0</v>
      </c>
      <c r="N4" s="8">
        <f>IF($B4='Placard(pg2)'!$B$16,(CONCATENATE($A4," / ",'Placard(pg2)'!$F$16)),N5)</f>
        <v>0</v>
      </c>
      <c r="O4" s="8">
        <f>IF($B4='Placard(pg2)'!$B$17,(CONCATENATE($A4," / ",'Placard(pg2)'!$F$17)),O5)</f>
        <v>0</v>
      </c>
      <c r="P4" s="8">
        <f>IF($B4='Placard(pg2)'!$B$18,(CONCATENATE($A4," / ",'Placard(pg2)'!$F$18)),P5)</f>
        <v>0</v>
      </c>
      <c r="Q4" s="8">
        <f>IF($B4='Placard(pg2)'!$B$19,(CONCATENATE($A4," / ",'Placard(pg2)'!$F$19)),Q5)</f>
        <v>0</v>
      </c>
      <c r="R4" s="8">
        <f>IF($B4='Placard(pg2)'!$B$20,(CONCATENATE($A4," / ",'Placard(pg2)'!$F$20)),R5)</f>
        <v>0</v>
      </c>
      <c r="S4" s="8">
        <f>IF($B4='Placard(pg2)'!$B$21,(CONCATENATE($A4," / ",'Placard(pg2)'!$F$21)),S5)</f>
        <v>0</v>
      </c>
      <c r="T4" s="8">
        <f>IF($B4='Placard(pg2)'!$B$22,(CONCATENATE($A4," / ",'Placard(pg2)'!$F$22)),T5)</f>
        <v>0</v>
      </c>
      <c r="U4" s="8">
        <f>IF($B4='Placard(pg2)'!$B$23,(CONCATENATE($A4," / ",'Placard(pg2)'!$F$23)),U5)</f>
        <v>0</v>
      </c>
      <c r="V4" s="8">
        <f>IF($B4='Placard(pg2)'!$B$24,(CONCATENATE($A4," / ",'Placard(pg2)'!$F$24)),V5)</f>
        <v>0</v>
      </c>
      <c r="W4" s="8">
        <f>IF($B4='Placard(pg2)'!$B$25,(CONCATENATE($A4," / ",'Placard(pg2)'!$F$25)),W5)</f>
        <v>0</v>
      </c>
      <c r="X4" s="8">
        <f>IF($B4='Placard(pg2)'!$B$26,(CONCATENATE($A4," / ",'Placard(pg2)'!$F$26)),X5)</f>
        <v>0</v>
      </c>
      <c r="Y4" s="8">
        <f>IF($B4='Placard(pg2)'!$B$27,(CONCATENATE($A4," / ",'Placard(pg2)'!$F$27)),Y5)</f>
        <v>0</v>
      </c>
      <c r="Z4" s="8">
        <f>IF($B4='Placard(pg2)'!$B$28,(CONCATENATE($A4," / ",'Placard(pg2)'!$F$28)),Z5)</f>
        <v>0</v>
      </c>
      <c r="AA4" s="8">
        <f>IF($B4='Placard(pg2)'!$B$29,(CONCATENATE($A4," / ",'Placard(pg2)'!$F$29)),AA5)</f>
        <v>0</v>
      </c>
      <c r="AB4" s="8">
        <f>IF($B4='Placard(pg2)'!$B$30,(CONCATENATE($A4," / ",'Placard(pg2)'!$F$30)),AB5)</f>
        <v>0</v>
      </c>
    </row>
    <row r="5" spans="1:28" ht="12.75">
      <c r="A5" s="6" t="s">
        <v>56</v>
      </c>
      <c r="B5" s="6" t="s">
        <v>32</v>
      </c>
      <c r="C5" s="8">
        <f>IF($B5='Placard(MAIN)'!$B$49,(CONCATENATE($A5," / ",'Placard(MAIN)'!$F$49)),C6)</f>
        <v>0</v>
      </c>
      <c r="D5" s="8" t="str">
        <f>IF($B5='Placard(MAIN)'!$B$50,(CONCATENATE($A5," / ",'Placard(MAIN)'!$F$50)),D6)</f>
        <v>A-2 / CL010E02 Cell1
Panel B</v>
      </c>
      <c r="E5" s="8" t="str">
        <f>IF($B5='Placard(MAIN)'!$B$51,(CONCATENATE($A5," / ",'Placard(MAIN)'!$F$51)),E6)</f>
        <v>G-1 / G1</v>
      </c>
      <c r="F5" s="8" t="str">
        <f>IF($B5='Placard(MAIN)'!$B$52,(CONCATENATE($A5," / ",'Placard(MAIN)'!$F$52)),F6)</f>
        <v>H-1 / H2</v>
      </c>
      <c r="G5" s="8" t="str">
        <f>IF($B5='Placard(MAIN)'!$B$53,(CONCATENATE($A5," / ",'Placard(MAIN)'!$F$53)),G6)</f>
        <v>W-1 / W3</v>
      </c>
      <c r="H5" s="8">
        <f>IF($B5='Placard(pg2)'!$B$10,(CONCATENATE($A5," / ",'Placard(pg2)'!$F$10)),H6)</f>
        <v>0</v>
      </c>
      <c r="I5" s="8">
        <f>IF($B5='Placard(pg2)'!$B$11,(CONCATENATE($A5," / ",'Placard(pg2)'!$F$11)),I6)</f>
        <v>0</v>
      </c>
      <c r="J5" s="8">
        <f>IF($B5='Placard(pg2)'!$B$12,(CONCATENATE($A5," / ",'Placard(pg2)'!$F$12)),J6)</f>
        <v>0</v>
      </c>
      <c r="K5" s="8">
        <f>IF($B5='Placard(pg2)'!$B$13,(CONCATENATE($A5," / ",'Placard(pg2)'!$F$13)),K6)</f>
        <v>0</v>
      </c>
      <c r="L5" s="8">
        <f>IF($B5='Placard(pg2)'!$B$14,(CONCATENATE($A5," / ",'Placard(pg2)'!$F$14)),L6)</f>
        <v>0</v>
      </c>
      <c r="M5" s="8">
        <f>IF($B5='Placard(pg2)'!$B$15,(CONCATENATE($A5," / ",'Placard(pg2)'!$F$15)),M6)</f>
        <v>0</v>
      </c>
      <c r="N5" s="8">
        <f>IF($B5='Placard(pg2)'!$B$16,(CONCATENATE($A5," / ",'Placard(pg2)'!$F$16)),N6)</f>
        <v>0</v>
      </c>
      <c r="O5" s="8">
        <f>IF($B5='Placard(pg2)'!$B$17,(CONCATENATE($A5," / ",'Placard(pg2)'!$F$17)),O6)</f>
        <v>0</v>
      </c>
      <c r="P5" s="8">
        <f>IF($B5='Placard(pg2)'!$B$18,(CONCATENATE($A5," / ",'Placard(pg2)'!$F$18)),P6)</f>
        <v>0</v>
      </c>
      <c r="Q5" s="8">
        <f>IF($B5='Placard(pg2)'!$B$19,(CONCATENATE($A5," / ",'Placard(pg2)'!$F$19)),Q6)</f>
        <v>0</v>
      </c>
      <c r="R5" s="8">
        <f>IF($B5='Placard(pg2)'!$B$20,(CONCATENATE($A5," / ",'Placard(pg2)'!$F$20)),R6)</f>
        <v>0</v>
      </c>
      <c r="S5" s="8">
        <f>IF($B5='Placard(pg2)'!$B$21,(CONCATENATE($A5," / ",'Placard(pg2)'!$F$21)),S6)</f>
        <v>0</v>
      </c>
      <c r="T5" s="8">
        <f>IF($B5='Placard(pg2)'!$B$22,(CONCATENATE($A5," / ",'Placard(pg2)'!$F$22)),T6)</f>
        <v>0</v>
      </c>
      <c r="U5" s="8">
        <f>IF($B5='Placard(pg2)'!$B$23,(CONCATENATE($A5," / ",'Placard(pg2)'!$F$23)),U6)</f>
        <v>0</v>
      </c>
      <c r="V5" s="8">
        <f>IF($B5='Placard(pg2)'!$B$24,(CONCATENATE($A5," / ",'Placard(pg2)'!$F$24)),V6)</f>
        <v>0</v>
      </c>
      <c r="W5" s="8">
        <f>IF($B5='Placard(pg2)'!$B$25,(CONCATENATE($A5," / ",'Placard(pg2)'!$F$25)),W6)</f>
        <v>0</v>
      </c>
      <c r="X5" s="8">
        <f>IF($B5='Placard(pg2)'!$B$26,(CONCATENATE($A5," / ",'Placard(pg2)'!$F$26)),X6)</f>
        <v>0</v>
      </c>
      <c r="Y5" s="8">
        <f>IF($B5='Placard(pg2)'!$B$27,(CONCATENATE($A5," / ",'Placard(pg2)'!$F$27)),Y6)</f>
        <v>0</v>
      </c>
      <c r="Z5" s="8">
        <f>IF($B5='Placard(pg2)'!$B$28,(CONCATENATE($A5," / ",'Placard(pg2)'!$F$28)),Z6)</f>
        <v>0</v>
      </c>
      <c r="AA5" s="8">
        <f>IF($B5='Placard(pg2)'!$B$29,(CONCATENATE($A5," / ",'Placard(pg2)'!$F$29)),AA6)</f>
        <v>0</v>
      </c>
      <c r="AB5" s="8">
        <f>IF($B5='Placard(pg2)'!$B$30,(CONCATENATE($A5," / ",'Placard(pg2)'!$F$30)),AB6)</f>
        <v>0</v>
      </c>
    </row>
    <row r="6" spans="1:28" ht="12.75">
      <c r="A6" s="6" t="s">
        <v>57</v>
      </c>
      <c r="B6" s="6" t="s">
        <v>33</v>
      </c>
      <c r="C6" s="8">
        <f>IF($B6='Placard(MAIN)'!$B$49,(CONCATENATE($A6," / ",'Placard(MAIN)'!$F$49)),C7)</f>
        <v>0</v>
      </c>
      <c r="D6" s="8" t="str">
        <f>IF($B6='Placard(MAIN)'!$B$50,(CONCATENATE($A6," / ",'Placard(MAIN)'!$F$50)),D7)</f>
        <v>A-2 / CL010E02 Cell1
Panel B</v>
      </c>
      <c r="E6" s="8" t="str">
        <f>IF($B6='Placard(MAIN)'!$B$51,(CONCATENATE($A6," / ",'Placard(MAIN)'!$F$51)),E7)</f>
        <v>G-1 / G1</v>
      </c>
      <c r="F6" s="8" t="str">
        <f>IF($B6='Placard(MAIN)'!$B$52,(CONCATENATE($A6," / ",'Placard(MAIN)'!$F$52)),F7)</f>
        <v>H-1 / H2</v>
      </c>
      <c r="G6" s="8" t="str">
        <f>IF($B6='Placard(MAIN)'!$B$53,(CONCATENATE($A6," / ",'Placard(MAIN)'!$F$53)),G7)</f>
        <v>W-1 / W3</v>
      </c>
      <c r="H6" s="8">
        <f>IF($B6='Placard(pg2)'!$B$10,(CONCATENATE($A6," / ",'Placard(pg2)'!$F$10)),H7)</f>
        <v>0</v>
      </c>
      <c r="I6" s="8">
        <f>IF($B6='Placard(pg2)'!$B$11,(CONCATENATE($A6," / ",'Placard(pg2)'!$F$11)),I7)</f>
        <v>0</v>
      </c>
      <c r="J6" s="8">
        <f>IF($B6='Placard(pg2)'!$B$12,(CONCATENATE($A6," / ",'Placard(pg2)'!$F$12)),J7)</f>
        <v>0</v>
      </c>
      <c r="K6" s="8">
        <f>IF($B6='Placard(pg2)'!$B$13,(CONCATENATE($A6," / ",'Placard(pg2)'!$F$13)),K7)</f>
        <v>0</v>
      </c>
      <c r="L6" s="8">
        <f>IF($B6='Placard(pg2)'!$B$14,(CONCATENATE($A6," / ",'Placard(pg2)'!$F$14)),L7)</f>
        <v>0</v>
      </c>
      <c r="M6" s="8">
        <f>IF($B6='Placard(pg2)'!$B$15,(CONCATENATE($A6," / ",'Placard(pg2)'!$F$15)),M7)</f>
        <v>0</v>
      </c>
      <c r="N6" s="8">
        <f>IF($B6='Placard(pg2)'!$B$16,(CONCATENATE($A6," / ",'Placard(pg2)'!$F$16)),N7)</f>
        <v>0</v>
      </c>
      <c r="O6" s="8">
        <f>IF($B6='Placard(pg2)'!$B$17,(CONCATENATE($A6," / ",'Placard(pg2)'!$F$17)),O7)</f>
        <v>0</v>
      </c>
      <c r="P6" s="8">
        <f>IF($B6='Placard(pg2)'!$B$18,(CONCATENATE($A6," / ",'Placard(pg2)'!$F$18)),P7)</f>
        <v>0</v>
      </c>
      <c r="Q6" s="8">
        <f>IF($B6='Placard(pg2)'!$B$19,(CONCATENATE($A6," / ",'Placard(pg2)'!$F$19)),Q7)</f>
        <v>0</v>
      </c>
      <c r="R6" s="8">
        <f>IF($B6='Placard(pg2)'!$B$20,(CONCATENATE($A6," / ",'Placard(pg2)'!$F$20)),R7)</f>
        <v>0</v>
      </c>
      <c r="S6" s="8">
        <f>IF($B6='Placard(pg2)'!$B$21,(CONCATENATE($A6," / ",'Placard(pg2)'!$F$21)),S7)</f>
        <v>0</v>
      </c>
      <c r="T6" s="8">
        <f>IF($B6='Placard(pg2)'!$B$22,(CONCATENATE($A6," / ",'Placard(pg2)'!$F$22)),T7)</f>
        <v>0</v>
      </c>
      <c r="U6" s="8">
        <f>IF($B6='Placard(pg2)'!$B$23,(CONCATENATE($A6," / ",'Placard(pg2)'!$F$23)),U7)</f>
        <v>0</v>
      </c>
      <c r="V6" s="8">
        <f>IF($B6='Placard(pg2)'!$B$24,(CONCATENATE($A6," / ",'Placard(pg2)'!$F$24)),V7)</f>
        <v>0</v>
      </c>
      <c r="W6" s="8">
        <f>IF($B6='Placard(pg2)'!$B$25,(CONCATENATE($A6," / ",'Placard(pg2)'!$F$25)),W7)</f>
        <v>0</v>
      </c>
      <c r="X6" s="8">
        <f>IF($B6='Placard(pg2)'!$B$26,(CONCATENATE($A6," / ",'Placard(pg2)'!$F$26)),X7)</f>
        <v>0</v>
      </c>
      <c r="Y6" s="8">
        <f>IF($B6='Placard(pg2)'!$B$27,(CONCATENATE($A6," / ",'Placard(pg2)'!$F$27)),Y7)</f>
        <v>0</v>
      </c>
      <c r="Z6" s="8">
        <f>IF($B6='Placard(pg2)'!$B$28,(CONCATENATE($A6," / ",'Placard(pg2)'!$F$28)),Z7)</f>
        <v>0</v>
      </c>
      <c r="AA6" s="8">
        <f>IF($B6='Placard(pg2)'!$B$29,(CONCATENATE($A6," / ",'Placard(pg2)'!$F$29)),AA7)</f>
        <v>0</v>
      </c>
      <c r="AB6" s="8">
        <f>IF($B6='Placard(pg2)'!$B$30,(CONCATENATE($A6," / ",'Placard(pg2)'!$F$30)),AB7)</f>
        <v>0</v>
      </c>
    </row>
    <row r="7" spans="1:28" ht="12.75">
      <c r="A7" s="6" t="s">
        <v>58</v>
      </c>
      <c r="B7" s="6" t="s">
        <v>34</v>
      </c>
      <c r="C7" s="8">
        <f>IF($B7='Placard(MAIN)'!$B$49,(CONCATENATE($A7," / ",'Placard(MAIN)'!$F$49)),C8)</f>
        <v>0</v>
      </c>
      <c r="D7" s="8" t="str">
        <f>IF($B7='Placard(MAIN)'!$B$50,(CONCATENATE($A7," / ",'Placard(MAIN)'!$F$50)),D8)</f>
        <v>A-2 / CL010E02 Cell1
Panel B</v>
      </c>
      <c r="E7" s="8" t="str">
        <f>IF($B7='Placard(MAIN)'!$B$51,(CONCATENATE($A7," / ",'Placard(MAIN)'!$F$51)),E8)</f>
        <v>G-1 / G1</v>
      </c>
      <c r="F7" s="8" t="str">
        <f>IF($B7='Placard(MAIN)'!$B$52,(CONCATENATE($A7," / ",'Placard(MAIN)'!$F$52)),F8)</f>
        <v>H-1 / H2</v>
      </c>
      <c r="G7" s="8" t="str">
        <f>IF($B7='Placard(MAIN)'!$B$53,(CONCATENATE($A7," / ",'Placard(MAIN)'!$F$53)),G8)</f>
        <v>W-1 / W3</v>
      </c>
      <c r="H7" s="8">
        <f>IF($B7='Placard(pg2)'!$B$10,(CONCATENATE($A7," / ",'Placard(pg2)'!$F$10)),H8)</f>
        <v>0</v>
      </c>
      <c r="I7" s="8">
        <f>IF($B7='Placard(pg2)'!$B$11,(CONCATENATE($A7," / ",'Placard(pg2)'!$F$11)),I8)</f>
        <v>0</v>
      </c>
      <c r="J7" s="8">
        <f>IF($B7='Placard(pg2)'!$B$12,(CONCATENATE($A7," / ",'Placard(pg2)'!$F$12)),J8)</f>
        <v>0</v>
      </c>
      <c r="K7" s="8">
        <f>IF($B7='Placard(pg2)'!$B$13,(CONCATENATE($A7," / ",'Placard(pg2)'!$F$13)),K8)</f>
        <v>0</v>
      </c>
      <c r="L7" s="8">
        <f>IF($B7='Placard(pg2)'!$B$14,(CONCATENATE($A7," / ",'Placard(pg2)'!$F$14)),L8)</f>
        <v>0</v>
      </c>
      <c r="M7" s="8">
        <f>IF($B7='Placard(pg2)'!$B$15,(CONCATENATE($A7," / ",'Placard(pg2)'!$F$15)),M8)</f>
        <v>0</v>
      </c>
      <c r="N7" s="8">
        <f>IF($B7='Placard(pg2)'!$B$16,(CONCATENATE($A7," / ",'Placard(pg2)'!$F$16)),N8)</f>
        <v>0</v>
      </c>
      <c r="O7" s="8">
        <f>IF($B7='Placard(pg2)'!$B$17,(CONCATENATE($A7," / ",'Placard(pg2)'!$F$17)),O8)</f>
        <v>0</v>
      </c>
      <c r="P7" s="8">
        <f>IF($B7='Placard(pg2)'!$B$18,(CONCATENATE($A7," / ",'Placard(pg2)'!$F$18)),P8)</f>
        <v>0</v>
      </c>
      <c r="Q7" s="8">
        <f>IF($B7='Placard(pg2)'!$B$19,(CONCATENATE($A7," / ",'Placard(pg2)'!$F$19)),Q8)</f>
        <v>0</v>
      </c>
      <c r="R7" s="8">
        <f>IF($B7='Placard(pg2)'!$B$20,(CONCATENATE($A7," / ",'Placard(pg2)'!$F$20)),R8)</f>
        <v>0</v>
      </c>
      <c r="S7" s="8">
        <f>IF($B7='Placard(pg2)'!$B$21,(CONCATENATE($A7," / ",'Placard(pg2)'!$F$21)),S8)</f>
        <v>0</v>
      </c>
      <c r="T7" s="8">
        <f>IF($B7='Placard(pg2)'!$B$22,(CONCATENATE($A7," / ",'Placard(pg2)'!$F$22)),T8)</f>
        <v>0</v>
      </c>
      <c r="U7" s="8">
        <f>IF($B7='Placard(pg2)'!$B$23,(CONCATENATE($A7," / ",'Placard(pg2)'!$F$23)),U8)</f>
        <v>0</v>
      </c>
      <c r="V7" s="8">
        <f>IF($B7='Placard(pg2)'!$B$24,(CONCATENATE($A7," / ",'Placard(pg2)'!$F$24)),V8)</f>
        <v>0</v>
      </c>
      <c r="W7" s="8">
        <f>IF($B7='Placard(pg2)'!$B$25,(CONCATENATE($A7," / ",'Placard(pg2)'!$F$25)),W8)</f>
        <v>0</v>
      </c>
      <c r="X7" s="8">
        <f>IF($B7='Placard(pg2)'!$B$26,(CONCATENATE($A7," / ",'Placard(pg2)'!$F$26)),X8)</f>
        <v>0</v>
      </c>
      <c r="Y7" s="8">
        <f>IF($B7='Placard(pg2)'!$B$27,(CONCATENATE($A7," / ",'Placard(pg2)'!$F$27)),Y8)</f>
        <v>0</v>
      </c>
      <c r="Z7" s="8">
        <f>IF($B7='Placard(pg2)'!$B$28,(CONCATENATE($A7," / ",'Placard(pg2)'!$F$28)),Z8)</f>
        <v>0</v>
      </c>
      <c r="AA7" s="8">
        <f>IF($B7='Placard(pg2)'!$B$29,(CONCATENATE($A7," / ",'Placard(pg2)'!$F$29)),AA8)</f>
        <v>0</v>
      </c>
      <c r="AB7" s="8">
        <f>IF($B7='Placard(pg2)'!$B$30,(CONCATENATE($A7," / ",'Placard(pg2)'!$F$30)),AB8)</f>
        <v>0</v>
      </c>
    </row>
    <row r="8" spans="1:28" ht="12.75">
      <c r="A8" s="6" t="s">
        <v>59</v>
      </c>
      <c r="B8" s="6" t="s">
        <v>28</v>
      </c>
      <c r="C8" s="8">
        <f>IF($B8='Placard(MAIN)'!$B$49,(CONCATENATE($A8," / ",'Placard(MAIN)'!$F$49)),C9)</f>
        <v>0</v>
      </c>
      <c r="D8" s="8" t="str">
        <f>IF($B8='Placard(MAIN)'!$B$50,(CONCATENATE($A8," / ",'Placard(MAIN)'!$F$50)),D9)</f>
        <v>A-2 / CL010E02 Cell1
Panel B</v>
      </c>
      <c r="E8" s="8" t="str">
        <f>IF($B8='Placard(MAIN)'!$B$51,(CONCATENATE($A8," / ",'Placard(MAIN)'!$F$51)),E9)</f>
        <v>G-1 / G1</v>
      </c>
      <c r="F8" s="8" t="str">
        <f>IF($B8='Placard(MAIN)'!$B$52,(CONCATENATE($A8," / ",'Placard(MAIN)'!$F$52)),F9)</f>
        <v>H-1 / H2</v>
      </c>
      <c r="G8" s="8" t="str">
        <f>IF($B8='Placard(MAIN)'!$B$53,(CONCATENATE($A8," / ",'Placard(MAIN)'!$F$53)),G9)</f>
        <v>W-1 / W3</v>
      </c>
      <c r="H8" s="8">
        <f>IF($B8='Placard(pg2)'!$B$10,(CONCATENATE($A8," / ",'Placard(pg2)'!$F$10)),H9)</f>
        <v>0</v>
      </c>
      <c r="I8" s="8">
        <f>IF($B8='Placard(pg2)'!$B$11,(CONCATENATE($A8," / ",'Placard(pg2)'!$F$11)),I9)</f>
        <v>0</v>
      </c>
      <c r="J8" s="8">
        <f>IF($B8='Placard(pg2)'!$B$12,(CONCATENATE($A8," / ",'Placard(pg2)'!$F$12)),J9)</f>
        <v>0</v>
      </c>
      <c r="K8" s="8">
        <f>IF($B8='Placard(pg2)'!$B$13,(CONCATENATE($A8," / ",'Placard(pg2)'!$F$13)),K9)</f>
        <v>0</v>
      </c>
      <c r="L8" s="8">
        <f>IF($B8='Placard(pg2)'!$B$14,(CONCATENATE($A8," / ",'Placard(pg2)'!$F$14)),L9)</f>
        <v>0</v>
      </c>
      <c r="M8" s="8">
        <f>IF($B8='Placard(pg2)'!$B$15,(CONCATENATE($A8," / ",'Placard(pg2)'!$F$15)),M9)</f>
        <v>0</v>
      </c>
      <c r="N8" s="8">
        <f>IF($B8='Placard(pg2)'!$B$16,(CONCATENATE($A8," / ",'Placard(pg2)'!$F$16)),N9)</f>
        <v>0</v>
      </c>
      <c r="O8" s="8">
        <f>IF($B8='Placard(pg2)'!$B$17,(CONCATENATE($A8," / ",'Placard(pg2)'!$F$17)),O9)</f>
        <v>0</v>
      </c>
      <c r="P8" s="8">
        <f>IF($B8='Placard(pg2)'!$B$18,(CONCATENATE($A8," / ",'Placard(pg2)'!$F$18)),P9)</f>
        <v>0</v>
      </c>
      <c r="Q8" s="8">
        <f>IF($B8='Placard(pg2)'!$B$19,(CONCATENATE($A8," / ",'Placard(pg2)'!$F$19)),Q9)</f>
        <v>0</v>
      </c>
      <c r="R8" s="8">
        <f>IF($B8='Placard(pg2)'!$B$20,(CONCATENATE($A8," / ",'Placard(pg2)'!$F$20)),R9)</f>
        <v>0</v>
      </c>
      <c r="S8" s="8">
        <f>IF($B8='Placard(pg2)'!$B$21,(CONCATENATE($A8," / ",'Placard(pg2)'!$F$21)),S9)</f>
        <v>0</v>
      </c>
      <c r="T8" s="8">
        <f>IF($B8='Placard(pg2)'!$B$22,(CONCATENATE($A8," / ",'Placard(pg2)'!$F$22)),T9)</f>
        <v>0</v>
      </c>
      <c r="U8" s="8">
        <f>IF($B8='Placard(pg2)'!$B$23,(CONCATENATE($A8," / ",'Placard(pg2)'!$F$23)),U9)</f>
        <v>0</v>
      </c>
      <c r="V8" s="8">
        <f>IF($B8='Placard(pg2)'!$B$24,(CONCATENATE($A8," / ",'Placard(pg2)'!$F$24)),V9)</f>
        <v>0</v>
      </c>
      <c r="W8" s="8">
        <f>IF($B8='Placard(pg2)'!$B$25,(CONCATENATE($A8," / ",'Placard(pg2)'!$F$25)),W9)</f>
        <v>0</v>
      </c>
      <c r="X8" s="8">
        <f>IF($B8='Placard(pg2)'!$B$26,(CONCATENATE($A8," / ",'Placard(pg2)'!$F$26)),X9)</f>
        <v>0</v>
      </c>
      <c r="Y8" s="8">
        <f>IF($B8='Placard(pg2)'!$B$27,(CONCATENATE($A8," / ",'Placard(pg2)'!$F$27)),Y9)</f>
        <v>0</v>
      </c>
      <c r="Z8" s="8">
        <f>IF($B8='Placard(pg2)'!$B$28,(CONCATENATE($A8," / ",'Placard(pg2)'!$F$28)),Z9)</f>
        <v>0</v>
      </c>
      <c r="AA8" s="8">
        <f>IF($B8='Placard(pg2)'!$B$29,(CONCATENATE($A8," / ",'Placard(pg2)'!$F$29)),AA9)</f>
        <v>0</v>
      </c>
      <c r="AB8" s="8">
        <f>IF($B8='Placard(pg2)'!$B$30,(CONCATENATE($A8," / ",'Placard(pg2)'!$F$30)),AB9)</f>
        <v>0</v>
      </c>
    </row>
    <row r="9" spans="1:28" ht="12.75">
      <c r="A9" s="6" t="s">
        <v>60</v>
      </c>
      <c r="B9" s="6" t="s">
        <v>35</v>
      </c>
      <c r="C9" s="8">
        <f>IF($B9='Placard(MAIN)'!$B$49,(CONCATENATE($A9," / ",'Placard(MAIN)'!$F$49)),C10)</f>
        <v>0</v>
      </c>
      <c r="D9" s="8" t="str">
        <f>IF($B9='Placard(MAIN)'!$B$50,(CONCATENATE($A9," / ",'Placard(MAIN)'!$F$50)),D10)</f>
        <v>A-2 / CL010E02 Cell1
Panel B</v>
      </c>
      <c r="E9" s="8" t="str">
        <f>IF($B9='Placard(MAIN)'!$B$51,(CONCATENATE($A9," / ",'Placard(MAIN)'!$F$51)),E10)</f>
        <v>G-1 / G1</v>
      </c>
      <c r="F9" s="8" t="str">
        <f>IF($B9='Placard(MAIN)'!$B$52,(CONCATENATE($A9," / ",'Placard(MAIN)'!$F$52)),F10)</f>
        <v>H-1 / H2</v>
      </c>
      <c r="G9" s="8" t="str">
        <f>IF($B9='Placard(MAIN)'!$B$53,(CONCATENATE($A9," / ",'Placard(MAIN)'!$F$53)),G10)</f>
        <v>W-1 / W3</v>
      </c>
      <c r="H9" s="8">
        <f>IF($B9='Placard(pg2)'!$B$10,(CONCATENATE($A9," / ",'Placard(pg2)'!$F$10)),H10)</f>
        <v>0</v>
      </c>
      <c r="I9" s="8">
        <f>IF($B9='Placard(pg2)'!$B$11,(CONCATENATE($A9," / ",'Placard(pg2)'!$F$11)),I10)</f>
        <v>0</v>
      </c>
      <c r="J9" s="8">
        <f>IF($B9='Placard(pg2)'!$B$12,(CONCATENATE($A9," / ",'Placard(pg2)'!$F$12)),J10)</f>
        <v>0</v>
      </c>
      <c r="K9" s="8">
        <f>IF($B9='Placard(pg2)'!$B$13,(CONCATENATE($A9," / ",'Placard(pg2)'!$F$13)),K10)</f>
        <v>0</v>
      </c>
      <c r="L9" s="8">
        <f>IF($B9='Placard(pg2)'!$B$14,(CONCATENATE($A9," / ",'Placard(pg2)'!$F$14)),L10)</f>
        <v>0</v>
      </c>
      <c r="M9" s="8">
        <f>IF($B9='Placard(pg2)'!$B$15,(CONCATENATE($A9," / ",'Placard(pg2)'!$F$15)),M10)</f>
        <v>0</v>
      </c>
      <c r="N9" s="8">
        <f>IF($B9='Placard(pg2)'!$B$16,(CONCATENATE($A9," / ",'Placard(pg2)'!$F$16)),N10)</f>
        <v>0</v>
      </c>
      <c r="O9" s="8">
        <f>IF($B9='Placard(pg2)'!$B$17,(CONCATENATE($A9," / ",'Placard(pg2)'!$F$17)),O10)</f>
        <v>0</v>
      </c>
      <c r="P9" s="8">
        <f>IF($B9='Placard(pg2)'!$B$18,(CONCATENATE($A9," / ",'Placard(pg2)'!$F$18)),P10)</f>
        <v>0</v>
      </c>
      <c r="Q9" s="8">
        <f>IF($B9='Placard(pg2)'!$B$19,(CONCATENATE($A9," / ",'Placard(pg2)'!$F$19)),Q10)</f>
        <v>0</v>
      </c>
      <c r="R9" s="8">
        <f>IF($B9='Placard(pg2)'!$B$20,(CONCATENATE($A9," / ",'Placard(pg2)'!$F$20)),R10)</f>
        <v>0</v>
      </c>
      <c r="S9" s="8">
        <f>IF($B9='Placard(pg2)'!$B$21,(CONCATENATE($A9," / ",'Placard(pg2)'!$F$21)),S10)</f>
        <v>0</v>
      </c>
      <c r="T9" s="8">
        <f>IF($B9='Placard(pg2)'!$B$22,(CONCATENATE($A9," / ",'Placard(pg2)'!$F$22)),T10)</f>
        <v>0</v>
      </c>
      <c r="U9" s="8">
        <f>IF($B9='Placard(pg2)'!$B$23,(CONCATENATE($A9," / ",'Placard(pg2)'!$F$23)),U10)</f>
        <v>0</v>
      </c>
      <c r="V9" s="8">
        <f>IF($B9='Placard(pg2)'!$B$24,(CONCATENATE($A9," / ",'Placard(pg2)'!$F$24)),V10)</f>
        <v>0</v>
      </c>
      <c r="W9" s="8">
        <f>IF($B9='Placard(pg2)'!$B$25,(CONCATENATE($A9," / ",'Placard(pg2)'!$F$25)),W10)</f>
        <v>0</v>
      </c>
      <c r="X9" s="8">
        <f>IF($B9='Placard(pg2)'!$B$26,(CONCATENATE($A9," / ",'Placard(pg2)'!$F$26)),X10)</f>
        <v>0</v>
      </c>
      <c r="Y9" s="8">
        <f>IF($B9='Placard(pg2)'!$B$27,(CONCATENATE($A9," / ",'Placard(pg2)'!$F$27)),Y10)</f>
        <v>0</v>
      </c>
      <c r="Z9" s="8">
        <f>IF($B9='Placard(pg2)'!$B$28,(CONCATENATE($A9," / ",'Placard(pg2)'!$F$28)),Z10)</f>
        <v>0</v>
      </c>
      <c r="AA9" s="8">
        <f>IF($B9='Placard(pg2)'!$B$29,(CONCATENATE($A9," / ",'Placard(pg2)'!$F$29)),AA10)</f>
        <v>0</v>
      </c>
      <c r="AB9" s="8">
        <f>IF($B9='Placard(pg2)'!$B$30,(CONCATENATE($A9," / ",'Placard(pg2)'!$F$30)),AB10)</f>
        <v>0</v>
      </c>
    </row>
    <row r="10" spans="1:28" ht="12.75">
      <c r="A10" s="6" t="s">
        <v>61</v>
      </c>
      <c r="B10" s="6" t="s">
        <v>36</v>
      </c>
      <c r="C10" s="8">
        <f>IF($B10='Placard(MAIN)'!$B$49,(CONCATENATE($A10," / ",'Placard(MAIN)'!$F$49)),C11)</f>
        <v>0</v>
      </c>
      <c r="D10" s="8" t="str">
        <f>IF($B10='Placard(MAIN)'!$B$50,(CONCATENATE($A10," / ",'Placard(MAIN)'!$F$50)),D11)</f>
        <v>A-2 / CL010E02 Cell1
Panel B</v>
      </c>
      <c r="E10" s="8" t="str">
        <f>IF($B10='Placard(MAIN)'!$B$51,(CONCATENATE($A10," / ",'Placard(MAIN)'!$F$51)),E11)</f>
        <v>G-1 / G1</v>
      </c>
      <c r="F10" s="8" t="str">
        <f>IF($B10='Placard(MAIN)'!$B$52,(CONCATENATE($A10," / ",'Placard(MAIN)'!$F$52)),F11)</f>
        <v>H-1 / H2</v>
      </c>
      <c r="G10" s="8" t="str">
        <f>IF($B10='Placard(MAIN)'!$B$53,(CONCATENATE($A10," / ",'Placard(MAIN)'!$F$53)),G11)</f>
        <v>W-1 / W3</v>
      </c>
      <c r="H10" s="8">
        <f>IF($B10='Placard(pg2)'!$B$10,(CONCATENATE($A10," / ",'Placard(pg2)'!$F$10)),H11)</f>
        <v>0</v>
      </c>
      <c r="I10" s="8">
        <f>IF($B10='Placard(pg2)'!$B$11,(CONCATENATE($A10," / ",'Placard(pg2)'!$F$11)),I11)</f>
        <v>0</v>
      </c>
      <c r="J10" s="8">
        <f>IF($B10='Placard(pg2)'!$B$12,(CONCATENATE($A10," / ",'Placard(pg2)'!$F$12)),J11)</f>
        <v>0</v>
      </c>
      <c r="K10" s="8">
        <f>IF($B10='Placard(pg2)'!$B$13,(CONCATENATE($A10," / ",'Placard(pg2)'!$F$13)),K11)</f>
        <v>0</v>
      </c>
      <c r="L10" s="8">
        <f>IF($B10='Placard(pg2)'!$B$14,(CONCATENATE($A10," / ",'Placard(pg2)'!$F$14)),L11)</f>
        <v>0</v>
      </c>
      <c r="M10" s="8">
        <f>IF($B10='Placard(pg2)'!$B$15,(CONCATENATE($A10," / ",'Placard(pg2)'!$F$15)),M11)</f>
        <v>0</v>
      </c>
      <c r="N10" s="8">
        <f>IF($B10='Placard(pg2)'!$B$16,(CONCATENATE($A10," / ",'Placard(pg2)'!$F$16)),N11)</f>
        <v>0</v>
      </c>
      <c r="O10" s="8">
        <f>IF($B10='Placard(pg2)'!$B$17,(CONCATENATE($A10," / ",'Placard(pg2)'!$F$17)),O11)</f>
        <v>0</v>
      </c>
      <c r="P10" s="8">
        <f>IF($B10='Placard(pg2)'!$B$18,(CONCATENATE($A10," / ",'Placard(pg2)'!$F$18)),P11)</f>
        <v>0</v>
      </c>
      <c r="Q10" s="8">
        <f>IF($B10='Placard(pg2)'!$B$19,(CONCATENATE($A10," / ",'Placard(pg2)'!$F$19)),Q11)</f>
        <v>0</v>
      </c>
      <c r="R10" s="8">
        <f>IF($B10='Placard(pg2)'!$B$20,(CONCATENATE($A10," / ",'Placard(pg2)'!$F$20)),R11)</f>
        <v>0</v>
      </c>
      <c r="S10" s="8">
        <f>IF($B10='Placard(pg2)'!$B$21,(CONCATENATE($A10," / ",'Placard(pg2)'!$F$21)),S11)</f>
        <v>0</v>
      </c>
      <c r="T10" s="8">
        <f>IF($B10='Placard(pg2)'!$B$22,(CONCATENATE($A10," / ",'Placard(pg2)'!$F$22)),T11)</f>
        <v>0</v>
      </c>
      <c r="U10" s="8">
        <f>IF($B10='Placard(pg2)'!$B$23,(CONCATENATE($A10," / ",'Placard(pg2)'!$F$23)),U11)</f>
        <v>0</v>
      </c>
      <c r="V10" s="8">
        <f>IF($B10='Placard(pg2)'!$B$24,(CONCATENATE($A10," / ",'Placard(pg2)'!$F$24)),V11)</f>
        <v>0</v>
      </c>
      <c r="W10" s="8">
        <f>IF($B10='Placard(pg2)'!$B$25,(CONCATENATE($A10," / ",'Placard(pg2)'!$F$25)),W11)</f>
        <v>0</v>
      </c>
      <c r="X10" s="8">
        <f>IF($B10='Placard(pg2)'!$B$26,(CONCATENATE($A10," / ",'Placard(pg2)'!$F$26)),X11)</f>
        <v>0</v>
      </c>
      <c r="Y10" s="8">
        <f>IF($B10='Placard(pg2)'!$B$27,(CONCATENATE($A10," / ",'Placard(pg2)'!$F$27)),Y11)</f>
        <v>0</v>
      </c>
      <c r="Z10" s="8">
        <f>IF($B10='Placard(pg2)'!$B$28,(CONCATENATE($A10," / ",'Placard(pg2)'!$F$28)),Z11)</f>
        <v>0</v>
      </c>
      <c r="AA10" s="8">
        <f>IF($B10='Placard(pg2)'!$B$29,(CONCATENATE($A10," / ",'Placard(pg2)'!$F$29)),AA11)</f>
        <v>0</v>
      </c>
      <c r="AB10" s="8">
        <f>IF($B10='Placard(pg2)'!$B$30,(CONCATENATE($A10," / ",'Placard(pg2)'!$F$30)),AB11)</f>
        <v>0</v>
      </c>
    </row>
    <row r="11" spans="1:28" ht="12.75">
      <c r="A11" s="6" t="s">
        <v>62</v>
      </c>
      <c r="B11" s="6" t="s">
        <v>38</v>
      </c>
      <c r="C11" s="8">
        <f>IF($B11='Placard(MAIN)'!$B$49,(CONCATENATE($A11," / ",'Placard(MAIN)'!$F$49)),C12)</f>
        <v>0</v>
      </c>
      <c r="D11" s="8" t="str">
        <f>IF($B11='Placard(MAIN)'!$B$50,(CONCATENATE($A11," / ",'Placard(MAIN)'!$F$50)),D12)</f>
        <v>A-2 / CL010E02 Cell1
Panel B</v>
      </c>
      <c r="E11" s="8" t="str">
        <f>IF($B11='Placard(MAIN)'!$B$51,(CONCATENATE($A11," / ",'Placard(MAIN)'!$F$51)),E12)</f>
        <v>G-1 / G1</v>
      </c>
      <c r="F11" s="8" t="str">
        <f>IF($B11='Placard(MAIN)'!$B$52,(CONCATENATE($A11," / ",'Placard(MAIN)'!$F$52)),F12)</f>
        <v>H-1 / H2</v>
      </c>
      <c r="G11" s="8" t="str">
        <f>IF($B11='Placard(MAIN)'!$B$53,(CONCATENATE($A11," / ",'Placard(MAIN)'!$F$53)),G12)</f>
        <v>W-1 / W3</v>
      </c>
      <c r="H11" s="8">
        <f>IF($B11='Placard(pg2)'!$B$10,(CONCATENATE($A11," / ",'Placard(pg2)'!$F$10)),H12)</f>
        <v>0</v>
      </c>
      <c r="I11" s="8">
        <f>IF($B11='Placard(pg2)'!$B$11,(CONCATENATE($A11," / ",'Placard(pg2)'!$F$11)),I12)</f>
        <v>0</v>
      </c>
      <c r="J11" s="8">
        <f>IF($B11='Placard(pg2)'!$B$12,(CONCATENATE($A11," / ",'Placard(pg2)'!$F$12)),J12)</f>
        <v>0</v>
      </c>
      <c r="K11" s="8">
        <f>IF($B11='Placard(pg2)'!$B$13,(CONCATENATE($A11," / ",'Placard(pg2)'!$F$13)),K12)</f>
        <v>0</v>
      </c>
      <c r="L11" s="8">
        <f>IF($B11='Placard(pg2)'!$B$14,(CONCATENATE($A11," / ",'Placard(pg2)'!$F$14)),L12)</f>
        <v>0</v>
      </c>
      <c r="M11" s="8">
        <f>IF($B11='Placard(pg2)'!$B$15,(CONCATENATE($A11," / ",'Placard(pg2)'!$F$15)),M12)</f>
        <v>0</v>
      </c>
      <c r="N11" s="8">
        <f>IF($B11='Placard(pg2)'!$B$16,(CONCATENATE($A11," / ",'Placard(pg2)'!$F$16)),N12)</f>
        <v>0</v>
      </c>
      <c r="O11" s="8">
        <f>IF($B11='Placard(pg2)'!$B$17,(CONCATENATE($A11," / ",'Placard(pg2)'!$F$17)),O12)</f>
        <v>0</v>
      </c>
      <c r="P11" s="8">
        <f>IF($B11='Placard(pg2)'!$B$18,(CONCATENATE($A11," / ",'Placard(pg2)'!$F$18)),P12)</f>
        <v>0</v>
      </c>
      <c r="Q11" s="8">
        <f>IF($B11='Placard(pg2)'!$B$19,(CONCATENATE($A11," / ",'Placard(pg2)'!$F$19)),Q12)</f>
        <v>0</v>
      </c>
      <c r="R11" s="8">
        <f>IF($B11='Placard(pg2)'!$B$20,(CONCATENATE($A11," / ",'Placard(pg2)'!$F$20)),R12)</f>
        <v>0</v>
      </c>
      <c r="S11" s="8">
        <f>IF($B11='Placard(pg2)'!$B$21,(CONCATENATE($A11," / ",'Placard(pg2)'!$F$21)),S12)</f>
        <v>0</v>
      </c>
      <c r="T11" s="8">
        <f>IF($B11='Placard(pg2)'!$B$22,(CONCATENATE($A11," / ",'Placard(pg2)'!$F$22)),T12)</f>
        <v>0</v>
      </c>
      <c r="U11" s="8">
        <f>IF($B11='Placard(pg2)'!$B$23,(CONCATENATE($A11," / ",'Placard(pg2)'!$F$23)),U12)</f>
        <v>0</v>
      </c>
      <c r="V11" s="8">
        <f>IF($B11='Placard(pg2)'!$B$24,(CONCATENATE($A11," / ",'Placard(pg2)'!$F$24)),V12)</f>
        <v>0</v>
      </c>
      <c r="W11" s="8">
        <f>IF($B11='Placard(pg2)'!$B$25,(CONCATENATE($A11," / ",'Placard(pg2)'!$F$25)),W12)</f>
        <v>0</v>
      </c>
      <c r="X11" s="8">
        <f>IF($B11='Placard(pg2)'!$B$26,(CONCATENATE($A11," / ",'Placard(pg2)'!$F$26)),X12)</f>
        <v>0</v>
      </c>
      <c r="Y11" s="8">
        <f>IF($B11='Placard(pg2)'!$B$27,(CONCATENATE($A11," / ",'Placard(pg2)'!$F$27)),Y12)</f>
        <v>0</v>
      </c>
      <c r="Z11" s="8">
        <f>IF($B11='Placard(pg2)'!$B$28,(CONCATENATE($A11," / ",'Placard(pg2)'!$F$28)),Z12)</f>
        <v>0</v>
      </c>
      <c r="AA11" s="8">
        <f>IF($B11='Placard(pg2)'!$B$29,(CONCATENATE($A11," / ",'Placard(pg2)'!$F$29)),AA12)</f>
        <v>0</v>
      </c>
      <c r="AB11" s="8">
        <f>IF($B11='Placard(pg2)'!$B$30,(CONCATENATE($A11," / ",'Placard(pg2)'!$F$30)),AB12)</f>
        <v>0</v>
      </c>
    </row>
    <row r="12" spans="1:28" ht="12.75">
      <c r="A12" s="6" t="s">
        <v>21</v>
      </c>
      <c r="B12" s="6" t="s">
        <v>39</v>
      </c>
      <c r="C12" s="8">
        <f>IF($B12='Placard(MAIN)'!$B$49,(CONCATENATE($A12," / ",'Placard(MAIN)'!$F$49)),C13)</f>
        <v>0</v>
      </c>
      <c r="D12" s="8" t="str">
        <f>IF($B12='Placard(MAIN)'!$B$50,(CONCATENATE($A12," / ",'Placard(MAIN)'!$F$50)),D13)</f>
        <v>A-2 / CL010E02 Cell1
Panel B</v>
      </c>
      <c r="E12" s="8" t="str">
        <f>IF($B12='Placard(MAIN)'!$B$51,(CONCATENATE($A12," / ",'Placard(MAIN)'!$F$51)),E13)</f>
        <v>G-1 / G1</v>
      </c>
      <c r="F12" s="8" t="str">
        <f>IF($B12='Placard(MAIN)'!$B$52,(CONCATENATE($A12," / ",'Placard(MAIN)'!$F$52)),F13)</f>
        <v>H-1 / H2</v>
      </c>
      <c r="G12" s="8" t="str">
        <f>IF($B12='Placard(MAIN)'!$B$53,(CONCATENATE($A12," / ",'Placard(MAIN)'!$F$53)),G13)</f>
        <v>W-1 / W3</v>
      </c>
      <c r="H12" s="8">
        <f>IF($B12='Placard(pg2)'!$B$10,(CONCATENATE($A12," / ",'Placard(pg2)'!$F$10)),H13)</f>
        <v>0</v>
      </c>
      <c r="I12" s="8">
        <f>IF($B12='Placard(pg2)'!$B$11,(CONCATENATE($A12," / ",'Placard(pg2)'!$F$11)),I13)</f>
        <v>0</v>
      </c>
      <c r="J12" s="8">
        <f>IF($B12='Placard(pg2)'!$B$12,(CONCATENATE($A12," / ",'Placard(pg2)'!$F$12)),J13)</f>
        <v>0</v>
      </c>
      <c r="K12" s="8">
        <f>IF($B12='Placard(pg2)'!$B$13,(CONCATENATE($A12," / ",'Placard(pg2)'!$F$13)),K13)</f>
        <v>0</v>
      </c>
      <c r="L12" s="8">
        <f>IF($B12='Placard(pg2)'!$B$14,(CONCATENATE($A12," / ",'Placard(pg2)'!$F$14)),L13)</f>
        <v>0</v>
      </c>
      <c r="M12" s="8">
        <f>IF($B12='Placard(pg2)'!$B$15,(CONCATENATE($A12," / ",'Placard(pg2)'!$F$15)),M13)</f>
        <v>0</v>
      </c>
      <c r="N12" s="8">
        <f>IF($B12='Placard(pg2)'!$B$16,(CONCATENATE($A12," / ",'Placard(pg2)'!$F$16)),N13)</f>
        <v>0</v>
      </c>
      <c r="O12" s="8">
        <f>IF($B12='Placard(pg2)'!$B$17,(CONCATENATE($A12," / ",'Placard(pg2)'!$F$17)),O13)</f>
        <v>0</v>
      </c>
      <c r="P12" s="8">
        <f>IF($B12='Placard(pg2)'!$B$18,(CONCATENATE($A12," / ",'Placard(pg2)'!$F$18)),P13)</f>
        <v>0</v>
      </c>
      <c r="Q12" s="8">
        <f>IF($B12='Placard(pg2)'!$B$19,(CONCATENATE($A12," / ",'Placard(pg2)'!$F$19)),Q13)</f>
        <v>0</v>
      </c>
      <c r="R12" s="8">
        <f>IF($B12='Placard(pg2)'!$B$20,(CONCATENATE($A12," / ",'Placard(pg2)'!$F$20)),R13)</f>
        <v>0</v>
      </c>
      <c r="S12" s="8">
        <f>IF($B12='Placard(pg2)'!$B$21,(CONCATENATE($A12," / ",'Placard(pg2)'!$F$21)),S13)</f>
        <v>0</v>
      </c>
      <c r="T12" s="8">
        <f>IF($B12='Placard(pg2)'!$B$22,(CONCATENATE($A12," / ",'Placard(pg2)'!$F$22)),T13)</f>
        <v>0</v>
      </c>
      <c r="U12" s="8">
        <f>IF($B12='Placard(pg2)'!$B$23,(CONCATENATE($A12," / ",'Placard(pg2)'!$F$23)),U13)</f>
        <v>0</v>
      </c>
      <c r="V12" s="8">
        <f>IF($B12='Placard(pg2)'!$B$24,(CONCATENATE($A12," / ",'Placard(pg2)'!$F$24)),V13)</f>
        <v>0</v>
      </c>
      <c r="W12" s="8">
        <f>IF($B12='Placard(pg2)'!$B$25,(CONCATENATE($A12," / ",'Placard(pg2)'!$F$25)),W13)</f>
        <v>0</v>
      </c>
      <c r="X12" s="8">
        <f>IF($B12='Placard(pg2)'!$B$26,(CONCATENATE($A12," / ",'Placard(pg2)'!$F$26)),X13)</f>
        <v>0</v>
      </c>
      <c r="Y12" s="8">
        <f>IF($B12='Placard(pg2)'!$B$27,(CONCATENATE($A12," / ",'Placard(pg2)'!$F$27)),Y13)</f>
        <v>0</v>
      </c>
      <c r="Z12" s="8">
        <f>IF($B12='Placard(pg2)'!$B$28,(CONCATENATE($A12," / ",'Placard(pg2)'!$F$28)),Z13)</f>
        <v>0</v>
      </c>
      <c r="AA12" s="8">
        <f>IF($B12='Placard(pg2)'!$B$29,(CONCATENATE($A12," / ",'Placard(pg2)'!$F$29)),AA13)</f>
        <v>0</v>
      </c>
      <c r="AB12" s="8">
        <f>IF($B12='Placard(pg2)'!$B$30,(CONCATENATE($A12," / ",'Placard(pg2)'!$F$30)),AB13)</f>
        <v>0</v>
      </c>
    </row>
    <row r="13" spans="1:28" ht="12.75">
      <c r="A13" s="6" t="s">
        <v>63</v>
      </c>
      <c r="B13" s="6" t="s">
        <v>47</v>
      </c>
      <c r="C13" s="8">
        <f>IF($B13='Placard(MAIN)'!$B$49,(CONCATENATE($A13," / ",'Placard(MAIN)'!$F$49)),C14)</f>
        <v>0</v>
      </c>
      <c r="D13" s="8">
        <f>IF($B13='Placard(MAIN)'!$B$50,(CONCATENATE($A13," / ",'Placard(MAIN)'!$F$50)),D14)</f>
        <v>0</v>
      </c>
      <c r="E13" s="8" t="str">
        <f>IF($B13='Placard(MAIN)'!$B$51,(CONCATENATE($A13," / ",'Placard(MAIN)'!$F$51)),E14)</f>
        <v>G-1 / G1</v>
      </c>
      <c r="F13" s="8" t="str">
        <f>IF($B13='Placard(MAIN)'!$B$52,(CONCATENATE($A13," / ",'Placard(MAIN)'!$F$52)),F14)</f>
        <v>H-1 / H2</v>
      </c>
      <c r="G13" s="8" t="str">
        <f>IF($B13='Placard(MAIN)'!$B$53,(CONCATENATE($A13," / ",'Placard(MAIN)'!$F$53)),G14)</f>
        <v>W-1 / W3</v>
      </c>
      <c r="H13" s="8">
        <f>IF($B13='Placard(pg2)'!$B$10,(CONCATENATE($A13," / ",'Placard(pg2)'!$F$10)),H14)</f>
        <v>0</v>
      </c>
      <c r="I13" s="8">
        <f>IF($B13='Placard(pg2)'!$B$11,(CONCATENATE($A13," / ",'Placard(pg2)'!$F$11)),I14)</f>
        <v>0</v>
      </c>
      <c r="J13" s="8">
        <f>IF($B13='Placard(pg2)'!$B$12,(CONCATENATE($A13," / ",'Placard(pg2)'!$F$12)),J14)</f>
        <v>0</v>
      </c>
      <c r="K13" s="8">
        <f>IF($B13='Placard(pg2)'!$B$13,(CONCATENATE($A13," / ",'Placard(pg2)'!$F$13)),K14)</f>
        <v>0</v>
      </c>
      <c r="L13" s="8">
        <f>IF($B13='Placard(pg2)'!$B$14,(CONCATENATE($A13," / ",'Placard(pg2)'!$F$14)),L14)</f>
        <v>0</v>
      </c>
      <c r="M13" s="8">
        <f>IF($B13='Placard(pg2)'!$B$15,(CONCATENATE($A13," / ",'Placard(pg2)'!$F$15)),M14)</f>
        <v>0</v>
      </c>
      <c r="N13" s="8">
        <f>IF($B13='Placard(pg2)'!$B$16,(CONCATENATE($A13," / ",'Placard(pg2)'!$F$16)),N14)</f>
        <v>0</v>
      </c>
      <c r="O13" s="8">
        <f>IF($B13='Placard(pg2)'!$B$17,(CONCATENATE($A13," / ",'Placard(pg2)'!$F$17)),O14)</f>
        <v>0</v>
      </c>
      <c r="P13" s="8">
        <f>IF($B13='Placard(pg2)'!$B$18,(CONCATENATE($A13," / ",'Placard(pg2)'!$F$18)),P14)</f>
        <v>0</v>
      </c>
      <c r="Q13" s="8">
        <f>IF($B13='Placard(pg2)'!$B$19,(CONCATENATE($A13," / ",'Placard(pg2)'!$F$19)),Q14)</f>
        <v>0</v>
      </c>
      <c r="R13" s="8">
        <f>IF($B13='Placard(pg2)'!$B$20,(CONCATENATE($A13," / ",'Placard(pg2)'!$F$20)),R14)</f>
        <v>0</v>
      </c>
      <c r="S13" s="8">
        <f>IF($B13='Placard(pg2)'!$B$21,(CONCATENATE($A13," / ",'Placard(pg2)'!$F$21)),S14)</f>
        <v>0</v>
      </c>
      <c r="T13" s="8">
        <f>IF($B13='Placard(pg2)'!$B$22,(CONCATENATE($A13," / ",'Placard(pg2)'!$F$22)),T14)</f>
        <v>0</v>
      </c>
      <c r="U13" s="8">
        <f>IF($B13='Placard(pg2)'!$B$23,(CONCATENATE($A13," / ",'Placard(pg2)'!$F$23)),U14)</f>
        <v>0</v>
      </c>
      <c r="V13" s="8">
        <f>IF($B13='Placard(pg2)'!$B$24,(CONCATENATE($A13," / ",'Placard(pg2)'!$F$24)),V14)</f>
        <v>0</v>
      </c>
      <c r="W13" s="8">
        <f>IF($B13='Placard(pg2)'!$B$25,(CONCATENATE($A13," / ",'Placard(pg2)'!$F$25)),W14)</f>
        <v>0</v>
      </c>
      <c r="X13" s="8">
        <f>IF($B13='Placard(pg2)'!$B$26,(CONCATENATE($A13," / ",'Placard(pg2)'!$F$26)),X14)</f>
        <v>0</v>
      </c>
      <c r="Y13" s="8">
        <f>IF($B13='Placard(pg2)'!$B$27,(CONCATENATE($A13," / ",'Placard(pg2)'!$F$27)),Y14)</f>
        <v>0</v>
      </c>
      <c r="Z13" s="8">
        <f>IF($B13='Placard(pg2)'!$B$28,(CONCATENATE($A13," / ",'Placard(pg2)'!$F$28)),Z14)</f>
        <v>0</v>
      </c>
      <c r="AA13" s="8">
        <f>IF($B13='Placard(pg2)'!$B$29,(CONCATENATE($A13," / ",'Placard(pg2)'!$F$29)),AA14)</f>
        <v>0</v>
      </c>
      <c r="AB13" s="8">
        <f>IF($B13='Placard(pg2)'!$B$30,(CONCATENATE($A13," / ",'Placard(pg2)'!$F$30)),AB14)</f>
        <v>0</v>
      </c>
    </row>
    <row r="14" spans="1:28" ht="12.75">
      <c r="A14" s="6" t="s">
        <v>64</v>
      </c>
      <c r="B14" s="6" t="s">
        <v>48</v>
      </c>
      <c r="C14" s="8">
        <f>IF($B14='Placard(MAIN)'!$B$49,(CONCATENATE($A14," / ",'Placard(MAIN)'!$F$49)),C15)</f>
        <v>0</v>
      </c>
      <c r="D14" s="8">
        <f>IF($B14='Placard(MAIN)'!$B$50,(CONCATENATE($A14," / ",'Placard(MAIN)'!$F$50)),D15)</f>
        <v>0</v>
      </c>
      <c r="E14" s="8">
        <f>IF($B14='Placard(MAIN)'!$B$51,(CONCATENATE($A14," / ",'Placard(MAIN)'!$F$51)),E15)</f>
        <v>0</v>
      </c>
      <c r="F14" s="8" t="str">
        <f>IF($B14='Placard(MAIN)'!$B$52,(CONCATENATE($A14," / ",'Placard(MAIN)'!$F$52)),F15)</f>
        <v>H-1 / H2</v>
      </c>
      <c r="G14" s="8" t="str">
        <f>IF($B14='Placard(MAIN)'!$B$53,(CONCATENATE($A14," / ",'Placard(MAIN)'!$F$53)),G15)</f>
        <v>W-1 / W3</v>
      </c>
      <c r="H14" s="8">
        <f>IF($B14='Placard(pg2)'!$B$10,(CONCATENATE($A14," / ",'Placard(pg2)'!$F$10)),H15)</f>
        <v>0</v>
      </c>
      <c r="I14" s="8">
        <f>IF($B14='Placard(pg2)'!$B$11,(CONCATENATE($A14," / ",'Placard(pg2)'!$F$11)),I15)</f>
        <v>0</v>
      </c>
      <c r="J14" s="8">
        <f>IF($B14='Placard(pg2)'!$B$12,(CONCATENATE($A14," / ",'Placard(pg2)'!$F$12)),J15)</f>
        <v>0</v>
      </c>
      <c r="K14" s="8">
        <f>IF($B14='Placard(pg2)'!$B$13,(CONCATENATE($A14," / ",'Placard(pg2)'!$F$13)),K15)</f>
        <v>0</v>
      </c>
      <c r="L14" s="8">
        <f>IF($B14='Placard(pg2)'!$B$14,(CONCATENATE($A14," / ",'Placard(pg2)'!$F$14)),L15)</f>
        <v>0</v>
      </c>
      <c r="M14" s="8">
        <f>IF($B14='Placard(pg2)'!$B$15,(CONCATENATE($A14," / ",'Placard(pg2)'!$F$15)),M15)</f>
        <v>0</v>
      </c>
      <c r="N14" s="8">
        <f>IF($B14='Placard(pg2)'!$B$16,(CONCATENATE($A14," / ",'Placard(pg2)'!$F$16)),N15)</f>
        <v>0</v>
      </c>
      <c r="O14" s="8">
        <f>IF($B14='Placard(pg2)'!$B$17,(CONCATENATE($A14," / ",'Placard(pg2)'!$F$17)),O15)</f>
        <v>0</v>
      </c>
      <c r="P14" s="8">
        <f>IF($B14='Placard(pg2)'!$B$18,(CONCATENATE($A14," / ",'Placard(pg2)'!$F$18)),P15)</f>
        <v>0</v>
      </c>
      <c r="Q14" s="8">
        <f>IF($B14='Placard(pg2)'!$B$19,(CONCATENATE($A14," / ",'Placard(pg2)'!$F$19)),Q15)</f>
        <v>0</v>
      </c>
      <c r="R14" s="8">
        <f>IF($B14='Placard(pg2)'!$B$20,(CONCATENATE($A14," / ",'Placard(pg2)'!$F$20)),R15)</f>
        <v>0</v>
      </c>
      <c r="S14" s="8">
        <f>IF($B14='Placard(pg2)'!$B$21,(CONCATENATE($A14," / ",'Placard(pg2)'!$F$21)),S15)</f>
        <v>0</v>
      </c>
      <c r="T14" s="8">
        <f>IF($B14='Placard(pg2)'!$B$22,(CONCATENATE($A14," / ",'Placard(pg2)'!$F$22)),T15)</f>
        <v>0</v>
      </c>
      <c r="U14" s="8">
        <f>IF($B14='Placard(pg2)'!$B$23,(CONCATENATE($A14," / ",'Placard(pg2)'!$F$23)),U15)</f>
        <v>0</v>
      </c>
      <c r="V14" s="8">
        <f>IF($B14='Placard(pg2)'!$B$24,(CONCATENATE($A14," / ",'Placard(pg2)'!$F$24)),V15)</f>
        <v>0</v>
      </c>
      <c r="W14" s="8">
        <f>IF($B14='Placard(pg2)'!$B$25,(CONCATENATE($A14," / ",'Placard(pg2)'!$F$25)),W15)</f>
        <v>0</v>
      </c>
      <c r="X14" s="8">
        <f>IF($B14='Placard(pg2)'!$B$26,(CONCATENATE($A14," / ",'Placard(pg2)'!$F$26)),X15)</f>
        <v>0</v>
      </c>
      <c r="Y14" s="8">
        <f>IF($B14='Placard(pg2)'!$B$27,(CONCATENATE($A14," / ",'Placard(pg2)'!$F$27)),Y15)</f>
        <v>0</v>
      </c>
      <c r="Z14" s="8">
        <f>IF($B14='Placard(pg2)'!$B$28,(CONCATENATE($A14," / ",'Placard(pg2)'!$F$28)),Z15)</f>
        <v>0</v>
      </c>
      <c r="AA14" s="8">
        <f>IF($B14='Placard(pg2)'!$B$29,(CONCATENATE($A14," / ",'Placard(pg2)'!$F$29)),AA15)</f>
        <v>0</v>
      </c>
      <c r="AB14" s="8">
        <f>IF($B14='Placard(pg2)'!$B$30,(CONCATENATE($A14," / ",'Placard(pg2)'!$F$30)),AB15)</f>
        <v>0</v>
      </c>
    </row>
    <row r="15" spans="1:28" ht="12.75">
      <c r="A15" s="6" t="s">
        <v>65</v>
      </c>
      <c r="B15" s="6" t="s">
        <v>50</v>
      </c>
      <c r="C15" s="8">
        <f>IF($B15='Placard(MAIN)'!$B$49,(CONCATENATE($A15," / ",'Placard(MAIN)'!$F$49)),C16)</f>
        <v>0</v>
      </c>
      <c r="D15" s="8">
        <f>IF($B15='Placard(MAIN)'!$B$50,(CONCATENATE($A15," / ",'Placard(MAIN)'!$F$50)),D16)</f>
        <v>0</v>
      </c>
      <c r="E15" s="8">
        <f>IF($B15='Placard(MAIN)'!$B$51,(CONCATENATE($A15," / ",'Placard(MAIN)'!$F$51)),E16)</f>
        <v>0</v>
      </c>
      <c r="F15" s="8" t="str">
        <f>IF($B15='Placard(MAIN)'!$B$52,(CONCATENATE($A15," / ",'Placard(MAIN)'!$F$52)),F16)</f>
        <v>H-1 / H2</v>
      </c>
      <c r="G15" s="8" t="str">
        <f>IF($B15='Placard(MAIN)'!$B$53,(CONCATENATE($A15," / ",'Placard(MAIN)'!$F$53)),G16)</f>
        <v>W-1 / W3</v>
      </c>
      <c r="H15" s="8">
        <f>IF($B15='Placard(pg2)'!$B$10,(CONCATENATE($A15," / ",'Placard(pg2)'!$F$10)),H16)</f>
        <v>0</v>
      </c>
      <c r="I15" s="8">
        <f>IF($B15='Placard(pg2)'!$B$11,(CONCATENATE($A15," / ",'Placard(pg2)'!$F$11)),I16)</f>
        <v>0</v>
      </c>
      <c r="J15" s="8">
        <f>IF($B15='Placard(pg2)'!$B$12,(CONCATENATE($A15," / ",'Placard(pg2)'!$F$12)),J16)</f>
        <v>0</v>
      </c>
      <c r="K15" s="8">
        <f>IF($B15='Placard(pg2)'!$B$13,(CONCATENATE($A15," / ",'Placard(pg2)'!$F$13)),K16)</f>
        <v>0</v>
      </c>
      <c r="L15" s="8">
        <f>IF($B15='Placard(pg2)'!$B$14,(CONCATENATE($A15," / ",'Placard(pg2)'!$F$14)),L16)</f>
        <v>0</v>
      </c>
      <c r="M15" s="8">
        <f>IF($B15='Placard(pg2)'!$B$15,(CONCATENATE($A15," / ",'Placard(pg2)'!$F$15)),M16)</f>
        <v>0</v>
      </c>
      <c r="N15" s="8">
        <f>IF($B15='Placard(pg2)'!$B$16,(CONCATENATE($A15," / ",'Placard(pg2)'!$F$16)),N16)</f>
        <v>0</v>
      </c>
      <c r="O15" s="8">
        <f>IF($B15='Placard(pg2)'!$B$17,(CONCATENATE($A15," / ",'Placard(pg2)'!$F$17)),O16)</f>
        <v>0</v>
      </c>
      <c r="P15" s="8">
        <f>IF($B15='Placard(pg2)'!$B$18,(CONCATENATE($A15," / ",'Placard(pg2)'!$F$18)),P16)</f>
        <v>0</v>
      </c>
      <c r="Q15" s="8">
        <f>IF($B15='Placard(pg2)'!$B$19,(CONCATENATE($A15," / ",'Placard(pg2)'!$F$19)),Q16)</f>
        <v>0</v>
      </c>
      <c r="R15" s="8">
        <f>IF($B15='Placard(pg2)'!$B$20,(CONCATENATE($A15," / ",'Placard(pg2)'!$F$20)),R16)</f>
        <v>0</v>
      </c>
      <c r="S15" s="8">
        <f>IF($B15='Placard(pg2)'!$B$21,(CONCATENATE($A15," / ",'Placard(pg2)'!$F$21)),S16)</f>
        <v>0</v>
      </c>
      <c r="T15" s="8">
        <f>IF($B15='Placard(pg2)'!$B$22,(CONCATENATE($A15," / ",'Placard(pg2)'!$F$22)),T16)</f>
        <v>0</v>
      </c>
      <c r="U15" s="8">
        <f>IF($B15='Placard(pg2)'!$B$23,(CONCATENATE($A15," / ",'Placard(pg2)'!$F$23)),U16)</f>
        <v>0</v>
      </c>
      <c r="V15" s="8">
        <f>IF($B15='Placard(pg2)'!$B$24,(CONCATENATE($A15," / ",'Placard(pg2)'!$F$24)),V16)</f>
        <v>0</v>
      </c>
      <c r="W15" s="8">
        <f>IF($B15='Placard(pg2)'!$B$25,(CONCATENATE($A15," / ",'Placard(pg2)'!$F$25)),W16)</f>
        <v>0</v>
      </c>
      <c r="X15" s="8">
        <f>IF($B15='Placard(pg2)'!$B$26,(CONCATENATE($A15," / ",'Placard(pg2)'!$F$26)),X16)</f>
        <v>0</v>
      </c>
      <c r="Y15" s="8">
        <f>IF($B15='Placard(pg2)'!$B$27,(CONCATENATE($A15," / ",'Placard(pg2)'!$F$27)),Y16)</f>
        <v>0</v>
      </c>
      <c r="Z15" s="8">
        <f>IF($B15='Placard(pg2)'!$B$28,(CONCATENATE($A15," / ",'Placard(pg2)'!$F$28)),Z16)</f>
        <v>0</v>
      </c>
      <c r="AA15" s="8">
        <f>IF($B15='Placard(pg2)'!$B$29,(CONCATENATE($A15," / ",'Placard(pg2)'!$F$29)),AA16)</f>
        <v>0</v>
      </c>
      <c r="AB15" s="8">
        <f>IF($B15='Placard(pg2)'!$B$30,(CONCATENATE($A15," / ",'Placard(pg2)'!$F$30)),AB16)</f>
        <v>0</v>
      </c>
    </row>
    <row r="16" spans="1:28" ht="12.75">
      <c r="A16" s="6" t="s">
        <v>66</v>
      </c>
      <c r="B16" s="6" t="s">
        <v>40</v>
      </c>
      <c r="C16" s="8">
        <f>IF($B16='Placard(MAIN)'!$B$49,(CONCATENATE($A16," / ",'Placard(MAIN)'!$F$49)),C17)</f>
        <v>0</v>
      </c>
      <c r="D16" s="8">
        <f>IF($B16='Placard(MAIN)'!$B$50,(CONCATENATE($A16," / ",'Placard(MAIN)'!$F$50)),D17)</f>
        <v>0</v>
      </c>
      <c r="E16" s="8">
        <f>IF($B16='Placard(MAIN)'!$B$51,(CONCATENATE($A16," / ",'Placard(MAIN)'!$F$51)),E17)</f>
        <v>0</v>
      </c>
      <c r="F16" s="8" t="str">
        <f>IF($B16='Placard(MAIN)'!$B$52,(CONCATENATE($A16," / ",'Placard(MAIN)'!$F$52)),F17)</f>
        <v>H-1 / H2</v>
      </c>
      <c r="G16" s="8" t="str">
        <f>IF($B16='Placard(MAIN)'!$B$53,(CONCATENATE($A16," / ",'Placard(MAIN)'!$F$53)),G17)</f>
        <v>W-1 / W3</v>
      </c>
      <c r="H16" s="8">
        <f>IF($B16='Placard(pg2)'!$B$10,(CONCATENATE($A16," / ",'Placard(pg2)'!$F$10)),H17)</f>
        <v>0</v>
      </c>
      <c r="I16" s="8">
        <f>IF($B16='Placard(pg2)'!$B$11,(CONCATENATE($A16," / ",'Placard(pg2)'!$F$11)),I17)</f>
        <v>0</v>
      </c>
      <c r="J16" s="8">
        <f>IF($B16='Placard(pg2)'!$B$12,(CONCATENATE($A16," / ",'Placard(pg2)'!$F$12)),J17)</f>
        <v>0</v>
      </c>
      <c r="K16" s="8">
        <f>IF($B16='Placard(pg2)'!$B$13,(CONCATENATE($A16," / ",'Placard(pg2)'!$F$13)),K17)</f>
        <v>0</v>
      </c>
      <c r="L16" s="8">
        <f>IF($B16='Placard(pg2)'!$B$14,(CONCATENATE($A16," / ",'Placard(pg2)'!$F$14)),L17)</f>
        <v>0</v>
      </c>
      <c r="M16" s="8">
        <f>IF($B16='Placard(pg2)'!$B$15,(CONCATENATE($A16," / ",'Placard(pg2)'!$F$15)),M17)</f>
        <v>0</v>
      </c>
      <c r="N16" s="8">
        <f>IF($B16='Placard(pg2)'!$B$16,(CONCATENATE($A16," / ",'Placard(pg2)'!$F$16)),N17)</f>
        <v>0</v>
      </c>
      <c r="O16" s="8">
        <f>IF($B16='Placard(pg2)'!$B$17,(CONCATENATE($A16," / ",'Placard(pg2)'!$F$17)),O17)</f>
        <v>0</v>
      </c>
      <c r="P16" s="8">
        <f>IF($B16='Placard(pg2)'!$B$18,(CONCATENATE($A16," / ",'Placard(pg2)'!$F$18)),P17)</f>
        <v>0</v>
      </c>
      <c r="Q16" s="8">
        <f>IF($B16='Placard(pg2)'!$B$19,(CONCATENATE($A16," / ",'Placard(pg2)'!$F$19)),Q17)</f>
        <v>0</v>
      </c>
      <c r="R16" s="8">
        <f>IF($B16='Placard(pg2)'!$B$20,(CONCATENATE($A16," / ",'Placard(pg2)'!$F$20)),R17)</f>
        <v>0</v>
      </c>
      <c r="S16" s="8">
        <f>IF($B16='Placard(pg2)'!$B$21,(CONCATENATE($A16," / ",'Placard(pg2)'!$F$21)),S17)</f>
        <v>0</v>
      </c>
      <c r="T16" s="8">
        <f>IF($B16='Placard(pg2)'!$B$22,(CONCATENATE($A16," / ",'Placard(pg2)'!$F$22)),T17)</f>
        <v>0</v>
      </c>
      <c r="U16" s="8">
        <f>IF($B16='Placard(pg2)'!$B$23,(CONCATENATE($A16," / ",'Placard(pg2)'!$F$23)),U17)</f>
        <v>0</v>
      </c>
      <c r="V16" s="8">
        <f>IF($B16='Placard(pg2)'!$B$24,(CONCATENATE($A16," / ",'Placard(pg2)'!$F$24)),V17)</f>
        <v>0</v>
      </c>
      <c r="W16" s="8">
        <f>IF($B16='Placard(pg2)'!$B$25,(CONCATENATE($A16," / ",'Placard(pg2)'!$F$25)),W17)</f>
        <v>0</v>
      </c>
      <c r="X16" s="8">
        <f>IF($B16='Placard(pg2)'!$B$26,(CONCATENATE($A16," / ",'Placard(pg2)'!$F$26)),X17)</f>
        <v>0</v>
      </c>
      <c r="Y16" s="8">
        <f>IF($B16='Placard(pg2)'!$B$27,(CONCATENATE($A16," / ",'Placard(pg2)'!$F$27)),Y17)</f>
        <v>0</v>
      </c>
      <c r="Z16" s="8">
        <f>IF($B16='Placard(pg2)'!$B$28,(CONCATENATE($A16," / ",'Placard(pg2)'!$F$28)),Z17)</f>
        <v>0</v>
      </c>
      <c r="AA16" s="8">
        <f>IF($B16='Placard(pg2)'!$B$29,(CONCATENATE($A16," / ",'Placard(pg2)'!$F$29)),AA17)</f>
        <v>0</v>
      </c>
      <c r="AB16" s="8">
        <f>IF($B16='Placard(pg2)'!$B$30,(CONCATENATE($A16," / ",'Placard(pg2)'!$F$30)),AB17)</f>
        <v>0</v>
      </c>
    </row>
    <row r="17" spans="1:28" ht="12.75">
      <c r="A17" s="6" t="s">
        <v>67</v>
      </c>
      <c r="B17" s="6" t="s">
        <v>82</v>
      </c>
      <c r="C17" s="8">
        <f>IF($B17='Placard(MAIN)'!$B$49,(CONCATENATE($A17," / ",'Placard(MAIN)'!$F$49)),C18)</f>
        <v>0</v>
      </c>
      <c r="D17" s="8">
        <f>IF($B17='Placard(MAIN)'!$B$50,(CONCATENATE($A17," / ",'Placard(MAIN)'!$F$50)),D18)</f>
        <v>0</v>
      </c>
      <c r="E17" s="8">
        <f>IF($B17='Placard(MAIN)'!$B$51,(CONCATENATE($A17," / ",'Placard(MAIN)'!$F$51)),E18)</f>
        <v>0</v>
      </c>
      <c r="F17" s="8" t="str">
        <f>IF($B17='Placard(MAIN)'!$B$52,(CONCATENATE($A17," / ",'Placard(MAIN)'!$F$52)),F18)</f>
        <v>H-1 / H2</v>
      </c>
      <c r="G17" s="8" t="str">
        <f>IF($B17='Placard(MAIN)'!$B$53,(CONCATENATE($A17," / ",'Placard(MAIN)'!$F$53)),G18)</f>
        <v>W-1 / W3</v>
      </c>
      <c r="H17" s="8">
        <f>IF($B17='Placard(pg2)'!$B$10,(CONCATENATE($A17," / ",'Placard(pg2)'!$F$10)),H18)</f>
        <v>0</v>
      </c>
      <c r="I17" s="8">
        <f>IF($B17='Placard(pg2)'!$B$11,(CONCATENATE($A17," / ",'Placard(pg2)'!$F$11)),I18)</f>
        <v>0</v>
      </c>
      <c r="J17" s="8">
        <f>IF($B17='Placard(pg2)'!$B$12,(CONCATENATE($A17," / ",'Placard(pg2)'!$F$12)),J18)</f>
        <v>0</v>
      </c>
      <c r="K17" s="8">
        <f>IF($B17='Placard(pg2)'!$B$13,(CONCATENATE($A17," / ",'Placard(pg2)'!$F$13)),K18)</f>
        <v>0</v>
      </c>
      <c r="L17" s="8">
        <f>IF($B17='Placard(pg2)'!$B$14,(CONCATENATE($A17," / ",'Placard(pg2)'!$F$14)),L18)</f>
        <v>0</v>
      </c>
      <c r="M17" s="8">
        <f>IF($B17='Placard(pg2)'!$B$15,(CONCATENATE($A17," / ",'Placard(pg2)'!$F$15)),M18)</f>
        <v>0</v>
      </c>
      <c r="N17" s="8">
        <f>IF($B17='Placard(pg2)'!$B$16,(CONCATENATE($A17," / ",'Placard(pg2)'!$F$16)),N18)</f>
        <v>0</v>
      </c>
      <c r="O17" s="8">
        <f>IF($B17='Placard(pg2)'!$B$17,(CONCATENATE($A17," / ",'Placard(pg2)'!$F$17)),O18)</f>
        <v>0</v>
      </c>
      <c r="P17" s="8">
        <f>IF($B17='Placard(pg2)'!$B$18,(CONCATENATE($A17," / ",'Placard(pg2)'!$F$18)),P18)</f>
        <v>0</v>
      </c>
      <c r="Q17" s="8">
        <f>IF($B17='Placard(pg2)'!$B$19,(CONCATENATE($A17," / ",'Placard(pg2)'!$F$19)),Q18)</f>
        <v>0</v>
      </c>
      <c r="R17" s="8">
        <f>IF($B17='Placard(pg2)'!$B$20,(CONCATENATE($A17," / ",'Placard(pg2)'!$F$20)),R18)</f>
        <v>0</v>
      </c>
      <c r="S17" s="8">
        <f>IF($B17='Placard(pg2)'!$B$21,(CONCATENATE($A17," / ",'Placard(pg2)'!$F$21)),S18)</f>
        <v>0</v>
      </c>
      <c r="T17" s="8">
        <f>IF($B17='Placard(pg2)'!$B$22,(CONCATENATE($A17," / ",'Placard(pg2)'!$F$22)),T18)</f>
        <v>0</v>
      </c>
      <c r="U17" s="8">
        <f>IF($B17='Placard(pg2)'!$B$23,(CONCATENATE($A17," / ",'Placard(pg2)'!$F$23)),U18)</f>
        <v>0</v>
      </c>
      <c r="V17" s="8">
        <f>IF($B17='Placard(pg2)'!$B$24,(CONCATENATE($A17," / ",'Placard(pg2)'!$F$24)),V18)</f>
        <v>0</v>
      </c>
      <c r="W17" s="8">
        <f>IF($B17='Placard(pg2)'!$B$25,(CONCATENATE($A17," / ",'Placard(pg2)'!$F$25)),W18)</f>
        <v>0</v>
      </c>
      <c r="X17" s="8">
        <f>IF($B17='Placard(pg2)'!$B$26,(CONCATENATE($A17," / ",'Placard(pg2)'!$F$26)),X18)</f>
        <v>0</v>
      </c>
      <c r="Y17" s="8">
        <f>IF($B17='Placard(pg2)'!$B$27,(CONCATENATE($A17," / ",'Placard(pg2)'!$F$27)),Y18)</f>
        <v>0</v>
      </c>
      <c r="Z17" s="8">
        <f>IF($B17='Placard(pg2)'!$B$28,(CONCATENATE($A17," / ",'Placard(pg2)'!$F$28)),Z18)</f>
        <v>0</v>
      </c>
      <c r="AA17" s="8">
        <f>IF($B17='Placard(pg2)'!$B$29,(CONCATENATE($A17," / ",'Placard(pg2)'!$F$29)),AA18)</f>
        <v>0</v>
      </c>
      <c r="AB17" s="8">
        <f>IF($B17='Placard(pg2)'!$B$30,(CONCATENATE($A17," / ",'Placard(pg2)'!$F$30)),AB18)</f>
        <v>0</v>
      </c>
    </row>
    <row r="18" spans="1:28" ht="12.75">
      <c r="A18" s="6" t="s">
        <v>68</v>
      </c>
      <c r="B18" s="6" t="s">
        <v>83</v>
      </c>
      <c r="C18" s="8">
        <f>IF($B18='Placard(MAIN)'!$B$49,(CONCATENATE($A18," / ",'Placard(MAIN)'!$F$49)),C19)</f>
        <v>0</v>
      </c>
      <c r="D18" s="8">
        <f>IF($B18='Placard(MAIN)'!$B$50,(CONCATENATE($A18," / ",'Placard(MAIN)'!$F$50)),D19)</f>
        <v>0</v>
      </c>
      <c r="E18" s="8">
        <f>IF($B18='Placard(MAIN)'!$B$51,(CONCATENATE($A18," / ",'Placard(MAIN)'!$F$51)),E19)</f>
        <v>0</v>
      </c>
      <c r="F18" s="8">
        <f>IF($B18='Placard(MAIN)'!$B$52,(CONCATENATE($A18," / ",'Placard(MAIN)'!$F$52)),F19)</f>
        <v>0</v>
      </c>
      <c r="G18" s="8" t="str">
        <f>IF($B18='Placard(MAIN)'!$B$53,(CONCATENATE($A18," / ",'Placard(MAIN)'!$F$53)),G19)</f>
        <v>W-1 / W3</v>
      </c>
      <c r="H18" s="8">
        <f>IF($B18='Placard(pg2)'!$B$10,(CONCATENATE($A18," / ",'Placard(pg2)'!$F$10)),H19)</f>
        <v>0</v>
      </c>
      <c r="I18" s="8">
        <f>IF($B18='Placard(pg2)'!$B$11,(CONCATENATE($A18," / ",'Placard(pg2)'!$F$11)),I19)</f>
        <v>0</v>
      </c>
      <c r="J18" s="8">
        <f>IF($B18='Placard(pg2)'!$B$12,(CONCATENATE($A18," / ",'Placard(pg2)'!$F$12)),J19)</f>
        <v>0</v>
      </c>
      <c r="K18" s="8">
        <f>IF($B18='Placard(pg2)'!$B$13,(CONCATENATE($A18," / ",'Placard(pg2)'!$F$13)),K19)</f>
        <v>0</v>
      </c>
      <c r="L18" s="8">
        <f>IF($B18='Placard(pg2)'!$B$14,(CONCATENATE($A18," / ",'Placard(pg2)'!$F$14)),L19)</f>
        <v>0</v>
      </c>
      <c r="M18" s="8">
        <f>IF($B18='Placard(pg2)'!$B$15,(CONCATENATE($A18," / ",'Placard(pg2)'!$F$15)),M19)</f>
        <v>0</v>
      </c>
      <c r="N18" s="8">
        <f>IF($B18='Placard(pg2)'!$B$16,(CONCATENATE($A18," / ",'Placard(pg2)'!$F$16)),N19)</f>
        <v>0</v>
      </c>
      <c r="O18" s="8">
        <f>IF($B18='Placard(pg2)'!$B$17,(CONCATENATE($A18," / ",'Placard(pg2)'!$F$17)),O19)</f>
        <v>0</v>
      </c>
      <c r="P18" s="8">
        <f>IF($B18='Placard(pg2)'!$B$18,(CONCATENATE($A18," / ",'Placard(pg2)'!$F$18)),P19)</f>
        <v>0</v>
      </c>
      <c r="Q18" s="8">
        <f>IF($B18='Placard(pg2)'!$B$19,(CONCATENATE($A18," / ",'Placard(pg2)'!$F$19)),Q19)</f>
        <v>0</v>
      </c>
      <c r="R18" s="8">
        <f>IF($B18='Placard(pg2)'!$B$20,(CONCATENATE($A18," / ",'Placard(pg2)'!$F$20)),R19)</f>
        <v>0</v>
      </c>
      <c r="S18" s="8">
        <f>IF($B18='Placard(pg2)'!$B$21,(CONCATENATE($A18," / ",'Placard(pg2)'!$F$21)),S19)</f>
        <v>0</v>
      </c>
      <c r="T18" s="8">
        <f>IF($B18='Placard(pg2)'!$B$22,(CONCATENATE($A18," / ",'Placard(pg2)'!$F$22)),T19)</f>
        <v>0</v>
      </c>
      <c r="U18" s="8">
        <f>IF($B18='Placard(pg2)'!$B$23,(CONCATENATE($A18," / ",'Placard(pg2)'!$F$23)),U19)</f>
        <v>0</v>
      </c>
      <c r="V18" s="8">
        <f>IF($B18='Placard(pg2)'!$B$24,(CONCATENATE($A18," / ",'Placard(pg2)'!$F$24)),V19)</f>
        <v>0</v>
      </c>
      <c r="W18" s="8">
        <f>IF($B18='Placard(pg2)'!$B$25,(CONCATENATE($A18," / ",'Placard(pg2)'!$F$25)),W19)</f>
        <v>0</v>
      </c>
      <c r="X18" s="8">
        <f>IF($B18='Placard(pg2)'!$B$26,(CONCATENATE($A18," / ",'Placard(pg2)'!$F$26)),X19)</f>
        <v>0</v>
      </c>
      <c r="Y18" s="8">
        <f>IF($B18='Placard(pg2)'!$B$27,(CONCATENATE($A18," / ",'Placard(pg2)'!$F$27)),Y19)</f>
        <v>0</v>
      </c>
      <c r="Z18" s="8">
        <f>IF($B18='Placard(pg2)'!$B$28,(CONCATENATE($A18," / ",'Placard(pg2)'!$F$28)),Z19)</f>
        <v>0</v>
      </c>
      <c r="AA18" s="8">
        <f>IF($B18='Placard(pg2)'!$B$29,(CONCATENATE($A18," / ",'Placard(pg2)'!$F$29)),AA19)</f>
        <v>0</v>
      </c>
      <c r="AB18" s="8">
        <f>IF($B18='Placard(pg2)'!$B$30,(CONCATENATE($A18," / ",'Placard(pg2)'!$F$30)),AB19)</f>
        <v>0</v>
      </c>
    </row>
    <row r="19" spans="1:28" ht="12.75">
      <c r="A19" s="6" t="s">
        <v>69</v>
      </c>
      <c r="B19" s="6" t="s">
        <v>41</v>
      </c>
      <c r="C19" s="8">
        <f>IF($B19='Placard(MAIN)'!$B$49,(CONCATENATE($A19," / ",'Placard(MAIN)'!$F$49)),C20)</f>
        <v>0</v>
      </c>
      <c r="D19" s="8">
        <f>IF($B19='Placard(MAIN)'!$B$50,(CONCATENATE($A19," / ",'Placard(MAIN)'!$F$50)),D20)</f>
        <v>0</v>
      </c>
      <c r="E19" s="8">
        <f>IF($B19='Placard(MAIN)'!$B$51,(CONCATENATE($A19," / ",'Placard(MAIN)'!$F$51)),E20)</f>
        <v>0</v>
      </c>
      <c r="F19" s="8">
        <f>IF($B19='Placard(MAIN)'!$B$52,(CONCATENATE($A19," / ",'Placard(MAIN)'!$F$52)),F20)</f>
        <v>0</v>
      </c>
      <c r="G19" s="8" t="str">
        <f>IF($B19='Placard(MAIN)'!$B$53,(CONCATENATE($A19," / ",'Placard(MAIN)'!$F$53)),G20)</f>
        <v>W-1 / W3</v>
      </c>
      <c r="H19" s="8">
        <f>IF($B19='Placard(pg2)'!$B$10,(CONCATENATE($A19," / ",'Placard(pg2)'!$F$10)),H20)</f>
        <v>0</v>
      </c>
      <c r="I19" s="8">
        <f>IF($B19='Placard(pg2)'!$B$11,(CONCATENATE($A19," / ",'Placard(pg2)'!$F$11)),I20)</f>
        <v>0</v>
      </c>
      <c r="J19" s="8">
        <f>IF($B19='Placard(pg2)'!$B$12,(CONCATENATE($A19," / ",'Placard(pg2)'!$F$12)),J20)</f>
        <v>0</v>
      </c>
      <c r="K19" s="8">
        <f>IF($B19='Placard(pg2)'!$B$13,(CONCATENATE($A19," / ",'Placard(pg2)'!$F$13)),K20)</f>
        <v>0</v>
      </c>
      <c r="L19" s="8">
        <f>IF($B19='Placard(pg2)'!$B$14,(CONCATENATE($A19," / ",'Placard(pg2)'!$F$14)),L20)</f>
        <v>0</v>
      </c>
      <c r="M19" s="8">
        <f>IF($B19='Placard(pg2)'!$B$15,(CONCATENATE($A19," / ",'Placard(pg2)'!$F$15)),M20)</f>
        <v>0</v>
      </c>
      <c r="N19" s="8">
        <f>IF($B19='Placard(pg2)'!$B$16,(CONCATENATE($A19," / ",'Placard(pg2)'!$F$16)),N20)</f>
        <v>0</v>
      </c>
      <c r="O19" s="8">
        <f>IF($B19='Placard(pg2)'!$B$17,(CONCATENATE($A19," / ",'Placard(pg2)'!$F$17)),O20)</f>
        <v>0</v>
      </c>
      <c r="P19" s="8">
        <f>IF($B19='Placard(pg2)'!$B$18,(CONCATENATE($A19," / ",'Placard(pg2)'!$F$18)),P20)</f>
        <v>0</v>
      </c>
      <c r="Q19" s="8">
        <f>IF($B19='Placard(pg2)'!$B$19,(CONCATENATE($A19," / ",'Placard(pg2)'!$F$19)),Q20)</f>
        <v>0</v>
      </c>
      <c r="R19" s="8">
        <f>IF($B19='Placard(pg2)'!$B$20,(CONCATENATE($A19," / ",'Placard(pg2)'!$F$20)),R20)</f>
        <v>0</v>
      </c>
      <c r="S19" s="8">
        <f>IF($B19='Placard(pg2)'!$B$21,(CONCATENATE($A19," / ",'Placard(pg2)'!$F$21)),S20)</f>
        <v>0</v>
      </c>
      <c r="T19" s="8">
        <f>IF($B19='Placard(pg2)'!$B$22,(CONCATENATE($A19," / ",'Placard(pg2)'!$F$22)),T20)</f>
        <v>0</v>
      </c>
      <c r="U19" s="8">
        <f>IF($B19='Placard(pg2)'!$B$23,(CONCATENATE($A19," / ",'Placard(pg2)'!$F$23)),U20)</f>
        <v>0</v>
      </c>
      <c r="V19" s="8">
        <f>IF($B19='Placard(pg2)'!$B$24,(CONCATENATE($A19," / ",'Placard(pg2)'!$F$24)),V20)</f>
        <v>0</v>
      </c>
      <c r="W19" s="8">
        <f>IF($B19='Placard(pg2)'!$B$25,(CONCATENATE($A19," / ",'Placard(pg2)'!$F$25)),W20)</f>
        <v>0</v>
      </c>
      <c r="X19" s="8">
        <f>IF($B19='Placard(pg2)'!$B$26,(CONCATENATE($A19," / ",'Placard(pg2)'!$F$26)),X20)</f>
        <v>0</v>
      </c>
      <c r="Y19" s="8">
        <f>IF($B19='Placard(pg2)'!$B$27,(CONCATENATE($A19," / ",'Placard(pg2)'!$F$27)),Y20)</f>
        <v>0</v>
      </c>
      <c r="Z19" s="8">
        <f>IF($B19='Placard(pg2)'!$B$28,(CONCATENATE($A19," / ",'Placard(pg2)'!$F$28)),Z20)</f>
        <v>0</v>
      </c>
      <c r="AA19" s="8">
        <f>IF($B19='Placard(pg2)'!$B$29,(CONCATENATE($A19," / ",'Placard(pg2)'!$F$29)),AA20)</f>
        <v>0</v>
      </c>
      <c r="AB19" s="8">
        <f>IF($B19='Placard(pg2)'!$B$30,(CONCATENATE($A19," / ",'Placard(pg2)'!$F$30)),AB20)</f>
        <v>0</v>
      </c>
    </row>
    <row r="20" spans="1:28" ht="12.75">
      <c r="A20" s="6" t="s">
        <v>70</v>
      </c>
      <c r="B20" s="6" t="s">
        <v>42</v>
      </c>
      <c r="C20" s="8">
        <f>IF($B20='Placard(MAIN)'!$B$49,(CONCATENATE($A20," / ",'Placard(MAIN)'!$F$49)),C21)</f>
        <v>0</v>
      </c>
      <c r="D20" s="8">
        <f>IF($B20='Placard(MAIN)'!$B$50,(CONCATENATE($A20," / ",'Placard(MAIN)'!$F$50)),D21)</f>
        <v>0</v>
      </c>
      <c r="E20" s="8">
        <f>IF($B20='Placard(MAIN)'!$B$51,(CONCATENATE($A20," / ",'Placard(MAIN)'!$F$51)),E21)</f>
        <v>0</v>
      </c>
      <c r="F20" s="8">
        <f>IF($B20='Placard(MAIN)'!$B$52,(CONCATENATE($A20," / ",'Placard(MAIN)'!$F$52)),F21)</f>
        <v>0</v>
      </c>
      <c r="G20" s="8" t="str">
        <f>IF($B20='Placard(MAIN)'!$B$53,(CONCATENATE($A20," / ",'Placard(MAIN)'!$F$53)),G21)</f>
        <v>W-1 / W3</v>
      </c>
      <c r="H20" s="8">
        <f>IF($B20='Placard(pg2)'!$B$10,(CONCATENATE($A20," / ",'Placard(pg2)'!$F$10)),H21)</f>
        <v>0</v>
      </c>
      <c r="I20" s="8">
        <f>IF($B20='Placard(pg2)'!$B$11,(CONCATENATE($A20," / ",'Placard(pg2)'!$F$11)),I21)</f>
        <v>0</v>
      </c>
      <c r="J20" s="8">
        <f>IF($B20='Placard(pg2)'!$B$12,(CONCATENATE($A20," / ",'Placard(pg2)'!$F$12)),J21)</f>
        <v>0</v>
      </c>
      <c r="K20" s="8">
        <f>IF($B20='Placard(pg2)'!$B$13,(CONCATENATE($A20," / ",'Placard(pg2)'!$F$13)),K21)</f>
        <v>0</v>
      </c>
      <c r="L20" s="8">
        <f>IF($B20='Placard(pg2)'!$B$14,(CONCATENATE($A20," / ",'Placard(pg2)'!$F$14)),L21)</f>
        <v>0</v>
      </c>
      <c r="M20" s="8">
        <f>IF($B20='Placard(pg2)'!$B$15,(CONCATENATE($A20," / ",'Placard(pg2)'!$F$15)),M21)</f>
        <v>0</v>
      </c>
      <c r="N20" s="8">
        <f>IF($B20='Placard(pg2)'!$B$16,(CONCATENATE($A20," / ",'Placard(pg2)'!$F$16)),N21)</f>
        <v>0</v>
      </c>
      <c r="O20" s="8">
        <f>IF($B20='Placard(pg2)'!$B$17,(CONCATENATE($A20," / ",'Placard(pg2)'!$F$17)),O21)</f>
        <v>0</v>
      </c>
      <c r="P20" s="8">
        <f>IF($B20='Placard(pg2)'!$B$18,(CONCATENATE($A20," / ",'Placard(pg2)'!$F$18)),P21)</f>
        <v>0</v>
      </c>
      <c r="Q20" s="8">
        <f>IF($B20='Placard(pg2)'!$B$19,(CONCATENATE($A20," / ",'Placard(pg2)'!$F$19)),Q21)</f>
        <v>0</v>
      </c>
      <c r="R20" s="8">
        <f>IF($B20='Placard(pg2)'!$B$20,(CONCATENATE($A20," / ",'Placard(pg2)'!$F$20)),R21)</f>
        <v>0</v>
      </c>
      <c r="S20" s="8">
        <f>IF($B20='Placard(pg2)'!$B$21,(CONCATENATE($A20," / ",'Placard(pg2)'!$F$21)),S21)</f>
        <v>0</v>
      </c>
      <c r="T20" s="8">
        <f>IF($B20='Placard(pg2)'!$B$22,(CONCATENATE($A20," / ",'Placard(pg2)'!$F$22)),T21)</f>
        <v>0</v>
      </c>
      <c r="U20" s="8">
        <f>IF($B20='Placard(pg2)'!$B$23,(CONCATENATE($A20," / ",'Placard(pg2)'!$F$23)),U21)</f>
        <v>0</v>
      </c>
      <c r="V20" s="8">
        <f>IF($B20='Placard(pg2)'!$B$24,(CONCATENATE($A20," / ",'Placard(pg2)'!$F$24)),V21)</f>
        <v>0</v>
      </c>
      <c r="W20" s="8">
        <f>IF($B20='Placard(pg2)'!$B$25,(CONCATENATE($A20," / ",'Placard(pg2)'!$F$25)),W21)</f>
        <v>0</v>
      </c>
      <c r="X20" s="8">
        <f>IF($B20='Placard(pg2)'!$B$26,(CONCATENATE($A20," / ",'Placard(pg2)'!$F$26)),X21)</f>
        <v>0</v>
      </c>
      <c r="Y20" s="8">
        <f>IF($B20='Placard(pg2)'!$B$27,(CONCATENATE($A20," / ",'Placard(pg2)'!$F$27)),Y21)</f>
        <v>0</v>
      </c>
      <c r="Z20" s="8">
        <f>IF($B20='Placard(pg2)'!$B$28,(CONCATENATE($A20," / ",'Placard(pg2)'!$F$28)),Z21)</f>
        <v>0</v>
      </c>
      <c r="AA20" s="8">
        <f>IF($B20='Placard(pg2)'!$B$29,(CONCATENATE($A20," / ",'Placard(pg2)'!$F$29)),AA21)</f>
        <v>0</v>
      </c>
      <c r="AB20" s="8">
        <f>IF($B20='Placard(pg2)'!$B$30,(CONCATENATE($A20," / ",'Placard(pg2)'!$F$30)),AB21)</f>
        <v>0</v>
      </c>
    </row>
    <row r="21" spans="1:28" ht="12.75">
      <c r="A21" s="6" t="s">
        <v>71</v>
      </c>
      <c r="B21" s="6" t="s">
        <v>43</v>
      </c>
      <c r="C21" s="8">
        <f>IF($B21='Placard(MAIN)'!$B$49,(CONCATENATE($A21," / ",'Placard(MAIN)'!$F$49)),C22)</f>
        <v>0</v>
      </c>
      <c r="D21" s="8">
        <f>IF($B21='Placard(MAIN)'!$B$50,(CONCATENATE($A21," / ",'Placard(MAIN)'!$F$50)),D22)</f>
        <v>0</v>
      </c>
      <c r="E21" s="8">
        <f>IF($B21='Placard(MAIN)'!$B$51,(CONCATENATE($A21," / ",'Placard(MAIN)'!$F$51)),E22)</f>
        <v>0</v>
      </c>
      <c r="F21" s="8">
        <f>IF($B21='Placard(MAIN)'!$B$52,(CONCATENATE($A21," / ",'Placard(MAIN)'!$F$52)),F22)</f>
        <v>0</v>
      </c>
      <c r="G21" s="8" t="str">
        <f>IF($B21='Placard(MAIN)'!$B$53,(CONCATENATE($A21," / ",'Placard(MAIN)'!$F$53)),G22)</f>
        <v>W-1 / W3</v>
      </c>
      <c r="H21" s="8">
        <f>IF($B21='Placard(pg2)'!$B$10,(CONCATENATE($A21," / ",'Placard(pg2)'!$F$10)),H22)</f>
        <v>0</v>
      </c>
      <c r="I21" s="8">
        <f>IF($B21='Placard(pg2)'!$B$11,(CONCATENATE($A21," / ",'Placard(pg2)'!$F$11)),I22)</f>
        <v>0</v>
      </c>
      <c r="J21" s="8">
        <f>IF($B21='Placard(pg2)'!$B$12,(CONCATENATE($A21," / ",'Placard(pg2)'!$F$12)),J22)</f>
        <v>0</v>
      </c>
      <c r="K21" s="8">
        <f>IF($B21='Placard(pg2)'!$B$13,(CONCATENATE($A21," / ",'Placard(pg2)'!$F$13)),K22)</f>
        <v>0</v>
      </c>
      <c r="L21" s="8">
        <f>IF($B21='Placard(pg2)'!$B$14,(CONCATENATE($A21," / ",'Placard(pg2)'!$F$14)),L22)</f>
        <v>0</v>
      </c>
      <c r="M21" s="8">
        <f>IF($B21='Placard(pg2)'!$B$15,(CONCATENATE($A21," / ",'Placard(pg2)'!$F$15)),M22)</f>
        <v>0</v>
      </c>
      <c r="N21" s="8">
        <f>IF($B21='Placard(pg2)'!$B$16,(CONCATENATE($A21," / ",'Placard(pg2)'!$F$16)),N22)</f>
        <v>0</v>
      </c>
      <c r="O21" s="8">
        <f>IF($B21='Placard(pg2)'!$B$17,(CONCATENATE($A21," / ",'Placard(pg2)'!$F$17)),O22)</f>
        <v>0</v>
      </c>
      <c r="P21" s="8">
        <f>IF($B21='Placard(pg2)'!$B$18,(CONCATENATE($A21," / ",'Placard(pg2)'!$F$18)),P22)</f>
        <v>0</v>
      </c>
      <c r="Q21" s="8">
        <f>IF($B21='Placard(pg2)'!$B$19,(CONCATENATE($A21," / ",'Placard(pg2)'!$F$19)),Q22)</f>
        <v>0</v>
      </c>
      <c r="R21" s="8">
        <f>IF($B21='Placard(pg2)'!$B$20,(CONCATENATE($A21," / ",'Placard(pg2)'!$F$20)),R22)</f>
        <v>0</v>
      </c>
      <c r="S21" s="8">
        <f>IF($B21='Placard(pg2)'!$B$21,(CONCATENATE($A21," / ",'Placard(pg2)'!$F$21)),S22)</f>
        <v>0</v>
      </c>
      <c r="T21" s="8">
        <f>IF($B21='Placard(pg2)'!$B$22,(CONCATENATE($A21," / ",'Placard(pg2)'!$F$22)),T22)</f>
        <v>0</v>
      </c>
      <c r="U21" s="8">
        <f>IF($B21='Placard(pg2)'!$B$23,(CONCATENATE($A21," / ",'Placard(pg2)'!$F$23)),U22)</f>
        <v>0</v>
      </c>
      <c r="V21" s="8">
        <f>IF($B21='Placard(pg2)'!$B$24,(CONCATENATE($A21," / ",'Placard(pg2)'!$F$24)),V22)</f>
        <v>0</v>
      </c>
      <c r="W21" s="8">
        <f>IF($B21='Placard(pg2)'!$B$25,(CONCATENATE($A21," / ",'Placard(pg2)'!$F$25)),W22)</f>
        <v>0</v>
      </c>
      <c r="X21" s="8">
        <f>IF($B21='Placard(pg2)'!$B$26,(CONCATENATE($A21," / ",'Placard(pg2)'!$F$26)),X22)</f>
        <v>0</v>
      </c>
      <c r="Y21" s="8">
        <f>IF($B21='Placard(pg2)'!$B$27,(CONCATENATE($A21," / ",'Placard(pg2)'!$F$27)),Y22)</f>
        <v>0</v>
      </c>
      <c r="Z21" s="8">
        <f>IF($B21='Placard(pg2)'!$B$28,(CONCATENATE($A21," / ",'Placard(pg2)'!$F$28)),Z22)</f>
        <v>0</v>
      </c>
      <c r="AA21" s="8">
        <f>IF($B21='Placard(pg2)'!$B$29,(CONCATENATE($A21," / ",'Placard(pg2)'!$F$29)),AA22)</f>
        <v>0</v>
      </c>
      <c r="AB21" s="8">
        <f>IF($B21='Placard(pg2)'!$B$30,(CONCATENATE($A21," / ",'Placard(pg2)'!$F$30)),AB22)</f>
        <v>0</v>
      </c>
    </row>
    <row r="22" spans="1:28" ht="12.75">
      <c r="A22" s="6" t="s">
        <v>72</v>
      </c>
      <c r="B22" s="6" t="s">
        <v>44</v>
      </c>
      <c r="C22" s="8">
        <f>IF($B22='Placard(MAIN)'!$B$49,(CONCATENATE($A22," / ",'Placard(MAIN)'!$F$49)),C23)</f>
        <v>0</v>
      </c>
      <c r="D22" s="8">
        <f>IF($B22='Placard(MAIN)'!$B$50,(CONCATENATE($A22," / ",'Placard(MAIN)'!$F$50)),D23)</f>
        <v>0</v>
      </c>
      <c r="E22" s="8">
        <f>IF($B22='Placard(MAIN)'!$B$51,(CONCATENATE($A22," / ",'Placard(MAIN)'!$F$51)),E23)</f>
        <v>0</v>
      </c>
      <c r="F22" s="8">
        <f>IF($B22='Placard(MAIN)'!$B$52,(CONCATENATE($A22," / ",'Placard(MAIN)'!$F$52)),F23)</f>
        <v>0</v>
      </c>
      <c r="G22" s="8" t="str">
        <f>IF($B22='Placard(MAIN)'!$B$53,(CONCATENATE($A22," / ",'Placard(MAIN)'!$F$53)),G23)</f>
        <v>W-1 / W3</v>
      </c>
      <c r="H22" s="8">
        <f>IF($B22='Placard(pg2)'!$B$10,(CONCATENATE($A22," / ",'Placard(pg2)'!$F$10)),H23)</f>
        <v>0</v>
      </c>
      <c r="I22" s="8">
        <f>IF($B22='Placard(pg2)'!$B$11,(CONCATENATE($A22," / ",'Placard(pg2)'!$F$11)),I23)</f>
        <v>0</v>
      </c>
      <c r="J22" s="8">
        <f>IF($B22='Placard(pg2)'!$B$12,(CONCATENATE($A22," / ",'Placard(pg2)'!$F$12)),J23)</f>
        <v>0</v>
      </c>
      <c r="K22" s="8">
        <f>IF($B22='Placard(pg2)'!$B$13,(CONCATENATE($A22," / ",'Placard(pg2)'!$F$13)),K23)</f>
        <v>0</v>
      </c>
      <c r="L22" s="8">
        <f>IF($B22='Placard(pg2)'!$B$14,(CONCATENATE($A22," / ",'Placard(pg2)'!$F$14)),L23)</f>
        <v>0</v>
      </c>
      <c r="M22" s="8">
        <f>IF($B22='Placard(pg2)'!$B$15,(CONCATENATE($A22," / ",'Placard(pg2)'!$F$15)),M23)</f>
        <v>0</v>
      </c>
      <c r="N22" s="8">
        <f>IF($B22='Placard(pg2)'!$B$16,(CONCATENATE($A22," / ",'Placard(pg2)'!$F$16)),N23)</f>
        <v>0</v>
      </c>
      <c r="O22" s="8">
        <f>IF($B22='Placard(pg2)'!$B$17,(CONCATENATE($A22," / ",'Placard(pg2)'!$F$17)),O23)</f>
        <v>0</v>
      </c>
      <c r="P22" s="8">
        <f>IF($B22='Placard(pg2)'!$B$18,(CONCATENATE($A22," / ",'Placard(pg2)'!$F$18)),P23)</f>
        <v>0</v>
      </c>
      <c r="Q22" s="8">
        <f>IF($B22='Placard(pg2)'!$B$19,(CONCATENATE($A22," / ",'Placard(pg2)'!$F$19)),Q23)</f>
        <v>0</v>
      </c>
      <c r="R22" s="8">
        <f>IF($B22='Placard(pg2)'!$B$20,(CONCATENATE($A22," / ",'Placard(pg2)'!$F$20)),R23)</f>
        <v>0</v>
      </c>
      <c r="S22" s="8">
        <f>IF($B22='Placard(pg2)'!$B$21,(CONCATENATE($A22," / ",'Placard(pg2)'!$F$21)),S23)</f>
        <v>0</v>
      </c>
      <c r="T22" s="8">
        <f>IF($B22='Placard(pg2)'!$B$22,(CONCATENATE($A22," / ",'Placard(pg2)'!$F$22)),T23)</f>
        <v>0</v>
      </c>
      <c r="U22" s="8">
        <f>IF($B22='Placard(pg2)'!$B$23,(CONCATENATE($A22," / ",'Placard(pg2)'!$F$23)),U23)</f>
        <v>0</v>
      </c>
      <c r="V22" s="8">
        <f>IF($B22='Placard(pg2)'!$B$24,(CONCATENATE($A22," / ",'Placard(pg2)'!$F$24)),V23)</f>
        <v>0</v>
      </c>
      <c r="W22" s="8">
        <f>IF($B22='Placard(pg2)'!$B$25,(CONCATENATE($A22," / ",'Placard(pg2)'!$F$25)),W23)</f>
        <v>0</v>
      </c>
      <c r="X22" s="8">
        <f>IF($B22='Placard(pg2)'!$B$26,(CONCATENATE($A22," / ",'Placard(pg2)'!$F$26)),X23)</f>
        <v>0</v>
      </c>
      <c r="Y22" s="8">
        <f>IF($B22='Placard(pg2)'!$B$27,(CONCATENATE($A22," / ",'Placard(pg2)'!$F$27)),Y23)</f>
        <v>0</v>
      </c>
      <c r="Z22" s="8">
        <f>IF($B22='Placard(pg2)'!$B$28,(CONCATENATE($A22," / ",'Placard(pg2)'!$F$28)),Z23)</f>
        <v>0</v>
      </c>
      <c r="AA22" s="8">
        <f>IF($B22='Placard(pg2)'!$B$29,(CONCATENATE($A22," / ",'Placard(pg2)'!$F$29)),AA23)</f>
        <v>0</v>
      </c>
      <c r="AB22" s="8">
        <f>IF($B22='Placard(pg2)'!$B$30,(CONCATENATE($A22," / ",'Placard(pg2)'!$F$30)),AB23)</f>
        <v>0</v>
      </c>
    </row>
    <row r="23" spans="1:28" ht="12.75">
      <c r="A23" s="6" t="s">
        <v>73</v>
      </c>
      <c r="B23" s="6" t="s">
        <v>77</v>
      </c>
      <c r="C23" s="8">
        <f>IF($B23='Placard(MAIN)'!$B$49,(CONCATENATE($A23," / ",'Placard(MAIN)'!$F$49)),C24)</f>
        <v>0</v>
      </c>
      <c r="D23" s="8">
        <f>IF($B23='Placard(MAIN)'!$B$50,(CONCATENATE($A23," / ",'Placard(MAIN)'!$F$50)),D24)</f>
        <v>0</v>
      </c>
      <c r="E23" s="8">
        <f>IF($B23='Placard(MAIN)'!$B$51,(CONCATENATE($A23," / ",'Placard(MAIN)'!$F$51)),E24)</f>
        <v>0</v>
      </c>
      <c r="F23" s="8">
        <f>IF($B23='Placard(MAIN)'!$B$52,(CONCATENATE($A23," / ",'Placard(MAIN)'!$F$52)),F24)</f>
        <v>0</v>
      </c>
      <c r="G23" s="8" t="str">
        <f>IF($B23='Placard(MAIN)'!$B$53,(CONCATENATE($A23," / ",'Placard(MAIN)'!$F$53)),G24)</f>
        <v>W-1 / W3</v>
      </c>
      <c r="H23" s="8">
        <f>IF($B23='Placard(pg2)'!$B$10,(CONCATENATE($A23," / ",'Placard(pg2)'!$F$10)),H24)</f>
        <v>0</v>
      </c>
      <c r="I23" s="8">
        <f>IF($B23='Placard(pg2)'!$B$11,(CONCATENATE($A23," / ",'Placard(pg2)'!$F$11)),I24)</f>
        <v>0</v>
      </c>
      <c r="J23" s="8">
        <f>IF($B23='Placard(pg2)'!$B$12,(CONCATENATE($A23," / ",'Placard(pg2)'!$F$12)),J24)</f>
        <v>0</v>
      </c>
      <c r="K23" s="8">
        <f>IF($B23='Placard(pg2)'!$B$13,(CONCATENATE($A23," / ",'Placard(pg2)'!$F$13)),K24)</f>
        <v>0</v>
      </c>
      <c r="L23" s="8">
        <f>IF($B23='Placard(pg2)'!$B$14,(CONCATENATE($A23," / ",'Placard(pg2)'!$F$14)),L24)</f>
        <v>0</v>
      </c>
      <c r="M23" s="8">
        <f>IF($B23='Placard(pg2)'!$B$15,(CONCATENATE($A23," / ",'Placard(pg2)'!$F$15)),M24)</f>
        <v>0</v>
      </c>
      <c r="N23" s="8">
        <f>IF($B23='Placard(pg2)'!$B$16,(CONCATENATE($A23," / ",'Placard(pg2)'!$F$16)),N24)</f>
        <v>0</v>
      </c>
      <c r="O23" s="8">
        <f>IF($B23='Placard(pg2)'!$B$17,(CONCATENATE($A23," / ",'Placard(pg2)'!$F$17)),O24)</f>
        <v>0</v>
      </c>
      <c r="P23" s="8">
        <f>IF($B23='Placard(pg2)'!$B$18,(CONCATENATE($A23," / ",'Placard(pg2)'!$F$18)),P24)</f>
        <v>0</v>
      </c>
      <c r="Q23" s="8">
        <f>IF($B23='Placard(pg2)'!$B$19,(CONCATENATE($A23," / ",'Placard(pg2)'!$F$19)),Q24)</f>
        <v>0</v>
      </c>
      <c r="R23" s="8">
        <f>IF($B23='Placard(pg2)'!$B$20,(CONCATENATE($A23," / ",'Placard(pg2)'!$F$20)),R24)</f>
        <v>0</v>
      </c>
      <c r="S23" s="8">
        <f>IF($B23='Placard(pg2)'!$B$21,(CONCATENATE($A23," / ",'Placard(pg2)'!$F$21)),S24)</f>
        <v>0</v>
      </c>
      <c r="T23" s="8">
        <f>IF($B23='Placard(pg2)'!$B$22,(CONCATENATE($A23," / ",'Placard(pg2)'!$F$22)),T24)</f>
        <v>0</v>
      </c>
      <c r="U23" s="8">
        <f>IF($B23='Placard(pg2)'!$B$23,(CONCATENATE($A23," / ",'Placard(pg2)'!$F$23)),U24)</f>
        <v>0</v>
      </c>
      <c r="V23" s="8">
        <f>IF($B23='Placard(pg2)'!$B$24,(CONCATENATE($A23," / ",'Placard(pg2)'!$F$24)),V24)</f>
        <v>0</v>
      </c>
      <c r="W23" s="8">
        <f>IF($B23='Placard(pg2)'!$B$25,(CONCATENATE($A23," / ",'Placard(pg2)'!$F$25)),W24)</f>
        <v>0</v>
      </c>
      <c r="X23" s="8">
        <f>IF($B23='Placard(pg2)'!$B$26,(CONCATENATE($A23," / ",'Placard(pg2)'!$F$26)),X24)</f>
        <v>0</v>
      </c>
      <c r="Y23" s="8">
        <f>IF($B23='Placard(pg2)'!$B$27,(CONCATENATE($A23," / ",'Placard(pg2)'!$F$27)),Y24)</f>
        <v>0</v>
      </c>
      <c r="Z23" s="8">
        <f>IF($B23='Placard(pg2)'!$B$28,(CONCATENATE($A23," / ",'Placard(pg2)'!$F$28)),Z24)</f>
        <v>0</v>
      </c>
      <c r="AA23" s="8">
        <f>IF($B23='Placard(pg2)'!$B$29,(CONCATENATE($A23," / ",'Placard(pg2)'!$F$29)),AA24)</f>
        <v>0</v>
      </c>
      <c r="AB23" s="8">
        <f>IF($B23='Placard(pg2)'!$B$30,(CONCATENATE($A23," / ",'Placard(pg2)'!$F$30)),AB24)</f>
        <v>0</v>
      </c>
    </row>
    <row r="24" spans="1:28" ht="12.75">
      <c r="A24" s="6" t="s">
        <v>74</v>
      </c>
      <c r="B24" s="6" t="s">
        <v>78</v>
      </c>
      <c r="C24" s="8">
        <f>IF($B24='Placard(MAIN)'!$B$49,(CONCATENATE($A24," / ",'Placard(MAIN)'!$F$49)),C25)</f>
        <v>0</v>
      </c>
      <c r="D24" s="8">
        <f>IF($B24='Placard(MAIN)'!$B$50,(CONCATENATE($A24," / ",'Placard(MAIN)'!$F$50)),D25)</f>
        <v>0</v>
      </c>
      <c r="E24" s="8">
        <f>IF($B24='Placard(MAIN)'!$B$51,(CONCATENATE($A24," / ",'Placard(MAIN)'!$F$51)),E25)</f>
        <v>0</v>
      </c>
      <c r="F24" s="8">
        <f>IF($B24='Placard(MAIN)'!$B$52,(CONCATENATE($A24," / ",'Placard(MAIN)'!$F$52)),F25)</f>
        <v>0</v>
      </c>
      <c r="G24" s="8" t="str">
        <f>IF($B24='Placard(MAIN)'!$B$53,(CONCATENATE($A24," / ",'Placard(MAIN)'!$F$53)),G25)</f>
        <v>W-1 / W3</v>
      </c>
      <c r="H24" s="8">
        <f>IF($B24='Placard(pg2)'!$B$10,(CONCATENATE($A24," / ",'Placard(pg2)'!$F$10)),H25)</f>
        <v>0</v>
      </c>
      <c r="I24" s="8">
        <f>IF($B24='Placard(pg2)'!$B$11,(CONCATENATE($A24," / ",'Placard(pg2)'!$F$11)),I25)</f>
        <v>0</v>
      </c>
      <c r="J24" s="8">
        <f>IF($B24='Placard(pg2)'!$B$12,(CONCATENATE($A24," / ",'Placard(pg2)'!$F$12)),J25)</f>
        <v>0</v>
      </c>
      <c r="K24" s="8">
        <f>IF($B24='Placard(pg2)'!$B$13,(CONCATENATE($A24," / ",'Placard(pg2)'!$F$13)),K25)</f>
        <v>0</v>
      </c>
      <c r="L24" s="8">
        <f>IF($B24='Placard(pg2)'!$B$14,(CONCATENATE($A24," / ",'Placard(pg2)'!$F$14)),L25)</f>
        <v>0</v>
      </c>
      <c r="M24" s="8">
        <f>IF($B24='Placard(pg2)'!$B$15,(CONCATENATE($A24," / ",'Placard(pg2)'!$F$15)),M25)</f>
        <v>0</v>
      </c>
      <c r="N24" s="8">
        <f>IF($B24='Placard(pg2)'!$B$16,(CONCATENATE($A24," / ",'Placard(pg2)'!$F$16)),N25)</f>
        <v>0</v>
      </c>
      <c r="O24" s="8">
        <f>IF($B24='Placard(pg2)'!$B$17,(CONCATENATE($A24," / ",'Placard(pg2)'!$F$17)),O25)</f>
        <v>0</v>
      </c>
      <c r="P24" s="8">
        <f>IF($B24='Placard(pg2)'!$B$18,(CONCATENATE($A24," / ",'Placard(pg2)'!$F$18)),P25)</f>
        <v>0</v>
      </c>
      <c r="Q24" s="8">
        <f>IF($B24='Placard(pg2)'!$B$19,(CONCATENATE($A24," / ",'Placard(pg2)'!$F$19)),Q25)</f>
        <v>0</v>
      </c>
      <c r="R24" s="8">
        <f>IF($B24='Placard(pg2)'!$B$20,(CONCATENATE($A24," / ",'Placard(pg2)'!$F$20)),R25)</f>
        <v>0</v>
      </c>
      <c r="S24" s="8">
        <f>IF($B24='Placard(pg2)'!$B$21,(CONCATENATE($A24," / ",'Placard(pg2)'!$F$21)),S25)</f>
        <v>0</v>
      </c>
      <c r="T24" s="8">
        <f>IF($B24='Placard(pg2)'!$B$22,(CONCATENATE($A24," / ",'Placard(pg2)'!$F$22)),T25)</f>
        <v>0</v>
      </c>
      <c r="U24" s="8">
        <f>IF($B24='Placard(pg2)'!$B$23,(CONCATENATE($A24," / ",'Placard(pg2)'!$F$23)),U25)</f>
        <v>0</v>
      </c>
      <c r="V24" s="8">
        <f>IF($B24='Placard(pg2)'!$B$24,(CONCATENATE($A24," / ",'Placard(pg2)'!$F$24)),V25)</f>
        <v>0</v>
      </c>
      <c r="W24" s="8">
        <f>IF($B24='Placard(pg2)'!$B$25,(CONCATENATE($A24," / ",'Placard(pg2)'!$F$25)),W25)</f>
        <v>0</v>
      </c>
      <c r="X24" s="8">
        <f>IF($B24='Placard(pg2)'!$B$26,(CONCATENATE($A24," / ",'Placard(pg2)'!$F$26)),X25)</f>
        <v>0</v>
      </c>
      <c r="Y24" s="8">
        <f>IF($B24='Placard(pg2)'!$B$27,(CONCATENATE($A24," / ",'Placard(pg2)'!$F$27)),Y25)</f>
        <v>0</v>
      </c>
      <c r="Z24" s="8">
        <f>IF($B24='Placard(pg2)'!$B$28,(CONCATENATE($A24," / ",'Placard(pg2)'!$F$28)),Z25)</f>
        <v>0</v>
      </c>
      <c r="AA24" s="8">
        <f>IF($B24='Placard(pg2)'!$B$29,(CONCATENATE($A24," / ",'Placard(pg2)'!$F$29)),AA25)</f>
        <v>0</v>
      </c>
      <c r="AB24" s="8">
        <f>IF($B24='Placard(pg2)'!$B$30,(CONCATENATE($A24," / ",'Placard(pg2)'!$F$30)),AB25)</f>
        <v>0</v>
      </c>
    </row>
    <row r="25" spans="1:28" ht="12.75">
      <c r="A25" s="6" t="s">
        <v>75</v>
      </c>
      <c r="B25" s="6" t="s">
        <v>45</v>
      </c>
      <c r="C25" s="8">
        <f>IF($B25='Placard(MAIN)'!$B$49,(CONCATENATE($A25," / ",'Placard(MAIN)'!$F$49)),C26)</f>
        <v>0</v>
      </c>
      <c r="D25" s="8">
        <f>IF($B25='Placard(MAIN)'!$B$50,(CONCATENATE($A25," / ",'Placard(MAIN)'!$F$50)),D26)</f>
        <v>0</v>
      </c>
      <c r="E25" s="8">
        <f>IF($B25='Placard(MAIN)'!$B$51,(CONCATENATE($A25," / ",'Placard(MAIN)'!$F$51)),E26)</f>
        <v>0</v>
      </c>
      <c r="F25" s="8">
        <f>IF($B25='Placard(MAIN)'!$B$52,(CONCATENATE($A25," / ",'Placard(MAIN)'!$F$52)),F26)</f>
        <v>0</v>
      </c>
      <c r="G25" s="8" t="str">
        <f>IF($B25='Placard(MAIN)'!$B$53,(CONCATENATE($A25," / ",'Placard(MAIN)'!$F$53)),G26)</f>
        <v>W-1 / W3</v>
      </c>
      <c r="H25" s="8">
        <f>IF($B25='Placard(pg2)'!$B$10,(CONCATENATE($A25," / ",'Placard(pg2)'!$F$10)),H26)</f>
        <v>0</v>
      </c>
      <c r="I25" s="8">
        <f>IF($B25='Placard(pg2)'!$B$11,(CONCATENATE($A25," / ",'Placard(pg2)'!$F$11)),I26)</f>
        <v>0</v>
      </c>
      <c r="J25" s="8">
        <f>IF($B25='Placard(pg2)'!$B$12,(CONCATENATE($A25," / ",'Placard(pg2)'!$F$12)),J26)</f>
        <v>0</v>
      </c>
      <c r="K25" s="8">
        <f>IF($B25='Placard(pg2)'!$B$13,(CONCATENATE($A25," / ",'Placard(pg2)'!$F$13)),K26)</f>
        <v>0</v>
      </c>
      <c r="L25" s="8">
        <f>IF($B25='Placard(pg2)'!$B$14,(CONCATENATE($A25," / ",'Placard(pg2)'!$F$14)),L26)</f>
        <v>0</v>
      </c>
      <c r="M25" s="8">
        <f>IF($B25='Placard(pg2)'!$B$15,(CONCATENATE($A25," / ",'Placard(pg2)'!$F$15)),M26)</f>
        <v>0</v>
      </c>
      <c r="N25" s="8">
        <f>IF($B25='Placard(pg2)'!$B$16,(CONCATENATE($A25," / ",'Placard(pg2)'!$F$16)),N26)</f>
        <v>0</v>
      </c>
      <c r="O25" s="8">
        <f>IF($B25='Placard(pg2)'!$B$17,(CONCATENATE($A25," / ",'Placard(pg2)'!$F$17)),O26)</f>
        <v>0</v>
      </c>
      <c r="P25" s="8">
        <f>IF($B25='Placard(pg2)'!$B$18,(CONCATENATE($A25," / ",'Placard(pg2)'!$F$18)),P26)</f>
        <v>0</v>
      </c>
      <c r="Q25" s="8">
        <f>IF($B25='Placard(pg2)'!$B$19,(CONCATENATE($A25," / ",'Placard(pg2)'!$F$19)),Q26)</f>
        <v>0</v>
      </c>
      <c r="R25" s="8">
        <f>IF($B25='Placard(pg2)'!$B$20,(CONCATENATE($A25," / ",'Placard(pg2)'!$F$20)),R26)</f>
        <v>0</v>
      </c>
      <c r="S25" s="8">
        <f>IF($B25='Placard(pg2)'!$B$21,(CONCATENATE($A25," / ",'Placard(pg2)'!$F$21)),S26)</f>
        <v>0</v>
      </c>
      <c r="T25" s="8">
        <f>IF($B25='Placard(pg2)'!$B$22,(CONCATENATE($A25," / ",'Placard(pg2)'!$F$22)),T26)</f>
        <v>0</v>
      </c>
      <c r="U25" s="8">
        <f>IF($B25='Placard(pg2)'!$B$23,(CONCATENATE($A25," / ",'Placard(pg2)'!$F$23)),U26)</f>
        <v>0</v>
      </c>
      <c r="V25" s="8">
        <f>IF($B25='Placard(pg2)'!$B$24,(CONCATENATE($A25," / ",'Placard(pg2)'!$F$24)),V26)</f>
        <v>0</v>
      </c>
      <c r="W25" s="8">
        <f>IF($B25='Placard(pg2)'!$B$25,(CONCATENATE($A25," / ",'Placard(pg2)'!$F$25)),W26)</f>
        <v>0</v>
      </c>
      <c r="X25" s="8">
        <f>IF($B25='Placard(pg2)'!$B$26,(CONCATENATE($A25," / ",'Placard(pg2)'!$F$26)),X26)</f>
        <v>0</v>
      </c>
      <c r="Y25" s="8">
        <f>IF($B25='Placard(pg2)'!$B$27,(CONCATENATE($A25," / ",'Placard(pg2)'!$F$27)),Y26)</f>
        <v>0</v>
      </c>
      <c r="Z25" s="8">
        <f>IF($B25='Placard(pg2)'!$B$28,(CONCATENATE($A25," / ",'Placard(pg2)'!$F$28)),Z26)</f>
        <v>0</v>
      </c>
      <c r="AA25" s="8">
        <f>IF($B25='Placard(pg2)'!$B$29,(CONCATENATE($A25," / ",'Placard(pg2)'!$F$29)),AA26)</f>
        <v>0</v>
      </c>
      <c r="AB25" s="8">
        <f>IF($B25='Placard(pg2)'!$B$30,(CONCATENATE($A25," / ",'Placard(pg2)'!$F$30)),AB26)</f>
        <v>0</v>
      </c>
    </row>
    <row r="26" spans="1:28" ht="12.75">
      <c r="A26" s="6" t="s">
        <v>76</v>
      </c>
      <c r="B26" s="6" t="s">
        <v>46</v>
      </c>
      <c r="C26" s="8">
        <f>IF($B26='Placard(MAIN)'!$B$49,(CONCATENATE($A26," / ",'Placard(MAIN)'!$F$49)),C27)</f>
        <v>0</v>
      </c>
      <c r="D26" s="8">
        <f>IF($B26='Placard(MAIN)'!$B$50,(CONCATENATE($A26," / ",'Placard(MAIN)'!$F$50)),$C27)</f>
        <v>0</v>
      </c>
      <c r="E26" s="8">
        <f>IF($B26='Placard(MAIN)'!$B$51,(CONCATENATE($A26," / ",'Placard(MAIN)'!$F$51)),E27)</f>
        <v>0</v>
      </c>
      <c r="F26" s="8">
        <f>IF($B26='Placard(MAIN)'!$B$52,(CONCATENATE($A26," / ",'Placard(MAIN)'!$F$52)),F27)</f>
        <v>0</v>
      </c>
      <c r="G26" s="8">
        <f>IF($B26='Placard(MAIN)'!$B$53,(CONCATENATE($A26," / ",'Placard(MAIN)'!$F$53)),G27)</f>
        <v>0</v>
      </c>
      <c r="H26" s="8">
        <f>IF($B26='Placard(pg2)'!$B$10,(CONCATENATE($A26," / ",'Placard(pg2)'!$F$10)),H27)</f>
        <v>0</v>
      </c>
      <c r="I26" s="8">
        <f>IF($B26='Placard(pg2)'!$B$11,(CONCATENATE($A26," / ",'Placard(pg2)'!$F$11)),I27)</f>
        <v>0</v>
      </c>
      <c r="J26" s="8">
        <f>IF($B26='Placard(pg2)'!$B$12,(CONCATENATE($A26," / ",'Placard(pg2)'!$F$12)),J27)</f>
        <v>0</v>
      </c>
      <c r="K26" s="8">
        <f>IF($B26='Placard(pg2)'!$B$13,(CONCATENATE($A26," / ",'Placard(pg2)'!$F$13)),K27)</f>
        <v>0</v>
      </c>
      <c r="L26" s="8">
        <f>IF($B26='Placard(pg2)'!$B$14,(CONCATENATE($A26," / ",'Placard(pg2)'!$F$14)),L27)</f>
        <v>0</v>
      </c>
      <c r="M26" s="8">
        <f>IF($B26='Placard(pg2)'!$B$15,(CONCATENATE($A26," / ",'Placard(pg2)'!$F$15)),M27)</f>
        <v>0</v>
      </c>
      <c r="N26" s="8">
        <f>IF($B26='Placard(pg2)'!$B$16,(CONCATENATE($A26," / ",'Placard(pg2)'!$F$16)),N27)</f>
        <v>0</v>
      </c>
      <c r="O26" s="8">
        <f>IF($B26='Placard(pg2)'!$B$17,(CONCATENATE($A26," / ",'Placard(pg2)'!$F$17)),O27)</f>
        <v>0</v>
      </c>
      <c r="P26" s="8">
        <f>IF($B26='Placard(pg2)'!$B$18,(CONCATENATE($A26," / ",'Placard(pg2)'!$F$18)),P27)</f>
        <v>0</v>
      </c>
      <c r="Q26" s="8">
        <f>IF($B26='Placard(pg2)'!$B$19,(CONCATENATE($A26," / ",'Placard(pg2)'!$F$19)),Q27)</f>
        <v>0</v>
      </c>
      <c r="R26" s="8">
        <f>IF($B26='Placard(pg2)'!$B$20,(CONCATENATE($A26," / ",'Placard(pg2)'!$F$20)),R27)</f>
        <v>0</v>
      </c>
      <c r="S26" s="8">
        <f>IF($B26='Placard(pg2)'!$B$21,(CONCATENATE($A26," / ",'Placard(pg2)'!$F$21)),S27)</f>
        <v>0</v>
      </c>
      <c r="T26" s="8">
        <f>IF($B26='Placard(pg2)'!$B$22,(CONCATENATE($A26," / ",'Placard(pg2)'!$F$22)),T27)</f>
        <v>0</v>
      </c>
      <c r="U26" s="8">
        <f>IF($B26='Placard(pg2)'!$B$23,(CONCATENATE($A26," / ",'Placard(pg2)'!$F$23)),U27)</f>
        <v>0</v>
      </c>
      <c r="V26" s="8">
        <f>IF($B26='Placard(pg2)'!$B$24,(CONCATENATE($A26," / ",'Placard(pg2)'!$F$24)),V27)</f>
        <v>0</v>
      </c>
      <c r="W26" s="8">
        <f>IF($B26='Placard(pg2)'!$B$25,(CONCATENATE($A26," / ",'Placard(pg2)'!$F$25)),W27)</f>
        <v>0</v>
      </c>
      <c r="X26" s="8">
        <f>IF($B26='Placard(pg2)'!$B$26,(CONCATENATE($A26," / ",'Placard(pg2)'!$F$26)),X27)</f>
        <v>0</v>
      </c>
      <c r="Y26" s="8">
        <f>IF($B26='Placard(pg2)'!$B$27,(CONCATENATE($A26," / ",'Placard(pg2)'!$F$27)),Y27)</f>
        <v>0</v>
      </c>
      <c r="Z26" s="8">
        <f>IF($B26='Placard(pg2)'!$B$28,(CONCATENATE($A26," / ",'Placard(pg2)'!$F$28)),Z27)</f>
        <v>0</v>
      </c>
      <c r="AA26" s="8">
        <f>IF($B26='Placard(pg2)'!$B$29,(CONCATENATE($A26," / ",'Placard(pg2)'!$F$29)),AA27)</f>
        <v>0</v>
      </c>
      <c r="AB26" s="8">
        <f>IF($B26='Placard(pg2)'!$B$30,(CONCATENATE($A26," / ",'Placard(pg2)'!$F$30)),AB27)</f>
        <v>0</v>
      </c>
    </row>
    <row r="27" spans="1:28" ht="12.75">
      <c r="A27" s="6" t="s">
        <v>111</v>
      </c>
      <c r="B27" s="6" t="s">
        <v>112</v>
      </c>
      <c r="C27" s="8">
        <f>IF($B27='Placard(MAIN)'!$B$49,(CONCATENATE($A27," / ",'Placard(MAIN)'!$F$49)),C28)</f>
        <v>0</v>
      </c>
      <c r="D27" s="8">
        <f>IF($B27='Placard(MAIN)'!$B$50,(CONCATENATE($A27," / ",'Placard(MAIN)'!$F$50)),$C28)</f>
        <v>0</v>
      </c>
      <c r="E27" s="8">
        <f>IF($B27='Placard(MAIN)'!$B$51,(CONCATENATE($A27," / ",'Placard(MAIN)'!$F$51)),E28)</f>
        <v>0</v>
      </c>
      <c r="F27" s="8">
        <f>IF($B27='Placard(MAIN)'!$B$52,(CONCATENATE($A27," / ",'Placard(MAIN)'!$F$52)),F28)</f>
        <v>0</v>
      </c>
      <c r="G27" s="8">
        <f>IF($B27='Placard(MAIN)'!$B$53,(CONCATENATE($A27," / ",'Placard(MAIN)'!$F$53)),G28)</f>
        <v>0</v>
      </c>
      <c r="H27" s="8">
        <f>IF($B27='Placard(pg2)'!$B$10,(CONCATENATE($A27," / ",'Placard(pg2)'!$F$10)),H28)</f>
        <v>0</v>
      </c>
      <c r="I27" s="8">
        <f>IF($B27='Placard(pg2)'!$B$11,(CONCATENATE($A27," / ",'Placard(pg2)'!$F$11)),I28)</f>
        <v>0</v>
      </c>
      <c r="J27" s="8">
        <f>IF($B27='Placard(pg2)'!$B$12,(CONCATENATE($A27," / ",'Placard(pg2)'!$F$12)),J28)</f>
        <v>0</v>
      </c>
      <c r="K27" s="8">
        <f>IF($B27='Placard(pg2)'!$B$13,(CONCATENATE($A27," / ",'Placard(pg2)'!$F$13)),K28)</f>
        <v>0</v>
      </c>
      <c r="L27" s="8">
        <f>IF($B27='Placard(pg2)'!$B$14,(CONCATENATE($A27," / ",'Placard(pg2)'!$F$14)),L28)</f>
        <v>0</v>
      </c>
      <c r="M27" s="8">
        <f>IF($B27='Placard(pg2)'!$B$15,(CONCATENATE($A27," / ",'Placard(pg2)'!$F$15)),M28)</f>
        <v>0</v>
      </c>
      <c r="N27" s="8">
        <f>IF($B27='Placard(pg2)'!$B$16,(CONCATENATE($A27," / ",'Placard(pg2)'!$F$16)),N28)</f>
        <v>0</v>
      </c>
      <c r="O27" s="8">
        <f>IF($B27='Placard(pg2)'!$B$17,(CONCATENATE($A27," / ",'Placard(pg2)'!$F$17)),O28)</f>
        <v>0</v>
      </c>
      <c r="P27" s="8">
        <f>IF($B27='Placard(pg2)'!$B$18,(CONCATENATE($A27," / ",'Placard(pg2)'!$F$18)),P28)</f>
        <v>0</v>
      </c>
      <c r="Q27" s="8">
        <f>IF($B27='Placard(pg2)'!$B$19,(CONCATENATE($A27," / ",'Placard(pg2)'!$F$19)),Q28)</f>
        <v>0</v>
      </c>
      <c r="R27" s="8">
        <f>IF($B27='Placard(pg2)'!$B$20,(CONCATENATE($A27," / ",'Placard(pg2)'!$F$20)),R28)</f>
        <v>0</v>
      </c>
      <c r="S27" s="8">
        <f>IF($B27='Placard(pg2)'!$B$21,(CONCATENATE($A27," / ",'Placard(pg2)'!$F$21)),S28)</f>
        <v>0</v>
      </c>
      <c r="T27" s="8">
        <f>IF($B27='Placard(pg2)'!$B$22,(CONCATENATE($A27," / ",'Placard(pg2)'!$F$22)),T28)</f>
        <v>0</v>
      </c>
      <c r="U27" s="8">
        <f>IF($B27='Placard(pg2)'!$B$23,(CONCATENATE($A27," / ",'Placard(pg2)'!$F$23)),U28)</f>
        <v>0</v>
      </c>
      <c r="V27" s="8">
        <f>IF($B27='Placard(pg2)'!$B$24,(CONCATENATE($A27," / ",'Placard(pg2)'!$F$24)),V28)</f>
        <v>0</v>
      </c>
      <c r="W27" s="8">
        <f>IF($B27='Placard(pg2)'!$B$25,(CONCATENATE($A27," / ",'Placard(pg2)'!$F$25)),W28)</f>
        <v>0</v>
      </c>
      <c r="X27" s="8">
        <f>IF($B27='Placard(pg2)'!$B$26,(CONCATENATE($A27," / ",'Placard(pg2)'!$F$26)),X28)</f>
        <v>0</v>
      </c>
      <c r="Y27" s="8">
        <f>IF($B27='Placard(pg2)'!$B$27,(CONCATENATE($A27," / ",'Placard(pg2)'!$F$27)),Y28)</f>
        <v>0</v>
      </c>
      <c r="Z27" s="8">
        <f>IF($B27='Placard(pg2)'!$B$28,(CONCATENATE($A27," / ",'Placard(pg2)'!$F$28)),Z28)</f>
        <v>0</v>
      </c>
      <c r="AA27" s="8">
        <f>IF($B27='Placard(pg2)'!$B$29,(CONCATENATE($A27," / ",'Placard(pg2)'!$F$29)),AA28)</f>
        <v>0</v>
      </c>
      <c r="AB27" s="8">
        <f>IF($B27='Placard(pg2)'!$B$30,(CONCATENATE($A27," / ",'Placard(pg2)'!$F$30)),AB28)</f>
        <v>0</v>
      </c>
    </row>
  </sheetData>
  <sheetProtection password="DC31" sheet="1" objects="1" scenarios="1" selectLockedCell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E49"/>
  <sheetViews>
    <sheetView zoomScalePageLayoutView="0" workbookViewId="0" topLeftCell="A13">
      <selection activeCell="J3" sqref="J3:K3"/>
    </sheetView>
  </sheetViews>
  <sheetFormatPr defaultColWidth="9.140625" defaultRowHeight="12.75"/>
  <cols>
    <col min="1" max="1" width="5.140625" style="0" customWidth="1"/>
    <col min="5" max="5" width="16.7109375" style="0" customWidth="1"/>
    <col min="6" max="6" width="17.00390625" style="0" customWidth="1"/>
    <col min="7" max="7" width="12.421875" style="0" customWidth="1"/>
    <col min="8" max="8" width="21.28125" style="0" customWidth="1"/>
    <col min="11" max="11" width="23.421875" style="0" customWidth="1"/>
  </cols>
  <sheetData>
    <row r="1" spans="1:31" ht="16.5" thickBot="1">
      <c r="A1" s="25"/>
      <c r="B1" s="140" t="s">
        <v>141</v>
      </c>
      <c r="C1" s="141"/>
      <c r="D1" s="141"/>
      <c r="E1" s="141"/>
      <c r="F1" s="141"/>
      <c r="G1" s="141"/>
      <c r="H1" s="141"/>
      <c r="I1" s="141"/>
      <c r="J1" s="141"/>
      <c r="K1" s="141"/>
      <c r="L1" s="26"/>
      <c r="M1" s="26"/>
      <c r="N1" s="26"/>
      <c r="O1" s="26"/>
      <c r="P1" s="39"/>
      <c r="Q1" s="26"/>
      <c r="R1" s="140" t="s">
        <v>141</v>
      </c>
      <c r="S1" s="141"/>
      <c r="T1" s="141"/>
      <c r="U1" s="141"/>
      <c r="V1" s="141"/>
      <c r="W1" s="141"/>
      <c r="X1" s="141"/>
      <c r="Y1" s="141"/>
      <c r="Z1" s="141"/>
      <c r="AA1" s="141"/>
      <c r="AB1" s="26"/>
      <c r="AC1" s="26"/>
      <c r="AD1" s="26"/>
      <c r="AE1" s="27"/>
    </row>
    <row r="2" spans="1:31" ht="36.75" customHeight="1" thickBot="1">
      <c r="A2" s="25"/>
      <c r="B2" s="192" t="s">
        <v>142</v>
      </c>
      <c r="C2" s="193"/>
      <c r="D2" s="193"/>
      <c r="E2" s="193"/>
      <c r="F2" s="163" t="s">
        <v>143</v>
      </c>
      <c r="G2" s="164"/>
      <c r="H2" s="164"/>
      <c r="I2" s="164"/>
      <c r="J2" s="174" t="s">
        <v>144</v>
      </c>
      <c r="K2" s="175"/>
      <c r="L2" s="26"/>
      <c r="M2" s="26"/>
      <c r="N2" s="26"/>
      <c r="O2" s="27"/>
      <c r="P2" s="29"/>
      <c r="Q2" s="25"/>
      <c r="R2" s="209" t="s">
        <v>145</v>
      </c>
      <c r="S2" s="210"/>
      <c r="T2" s="210"/>
      <c r="U2" s="211"/>
      <c r="V2" s="163" t="s">
        <v>143</v>
      </c>
      <c r="W2" s="164"/>
      <c r="X2" s="164"/>
      <c r="Y2" s="164"/>
      <c r="Z2" s="165" t="s">
        <v>146</v>
      </c>
      <c r="AA2" s="166"/>
      <c r="AB2" s="26"/>
      <c r="AC2" s="26"/>
      <c r="AD2" s="26"/>
      <c r="AE2" s="27"/>
    </row>
    <row r="3" spans="1:31" ht="51.75" customHeight="1" thickBot="1">
      <c r="A3" s="28"/>
      <c r="B3" s="194">
        <v>2</v>
      </c>
      <c r="C3" s="195"/>
      <c r="D3" s="195"/>
      <c r="E3" s="195"/>
      <c r="F3" s="163" t="s">
        <v>147</v>
      </c>
      <c r="G3" s="164"/>
      <c r="H3" s="164"/>
      <c r="I3" s="164"/>
      <c r="J3" s="174" t="s">
        <v>202</v>
      </c>
      <c r="K3" s="175"/>
      <c r="L3" s="29"/>
      <c r="M3" s="29"/>
      <c r="N3" s="29"/>
      <c r="O3" s="30"/>
      <c r="P3" s="29"/>
      <c r="Q3" s="28"/>
      <c r="R3" s="194">
        <v>2</v>
      </c>
      <c r="S3" s="195"/>
      <c r="T3" s="195"/>
      <c r="U3" s="195"/>
      <c r="V3" s="163" t="s">
        <v>148</v>
      </c>
      <c r="W3" s="164"/>
      <c r="X3" s="164"/>
      <c r="Y3" s="164"/>
      <c r="Z3" s="174" t="s">
        <v>149</v>
      </c>
      <c r="AA3" s="175"/>
      <c r="AB3" s="29"/>
      <c r="AC3" s="29"/>
      <c r="AD3" s="29"/>
      <c r="AE3" s="30"/>
    </row>
    <row r="4" spans="1:31" ht="24" customHeight="1" thickBot="1">
      <c r="A4" s="28"/>
      <c r="B4" s="196" t="s">
        <v>2</v>
      </c>
      <c r="C4" s="197"/>
      <c r="D4" s="197"/>
      <c r="E4" s="197"/>
      <c r="F4" s="197"/>
      <c r="G4" s="197"/>
      <c r="H4" s="197"/>
      <c r="I4" s="197"/>
      <c r="J4" s="197"/>
      <c r="K4" s="198"/>
      <c r="L4" s="29"/>
      <c r="M4" s="29"/>
      <c r="N4" s="29"/>
      <c r="O4" s="30"/>
      <c r="P4" s="29"/>
      <c r="Q4" s="28"/>
      <c r="R4" s="212" t="s">
        <v>150</v>
      </c>
      <c r="S4" s="213"/>
      <c r="T4" s="213"/>
      <c r="U4" s="213"/>
      <c r="V4" s="213"/>
      <c r="W4" s="213"/>
      <c r="X4" s="213"/>
      <c r="Y4" s="213"/>
      <c r="Z4" s="213"/>
      <c r="AA4" s="214"/>
      <c r="AB4" s="29"/>
      <c r="AC4" s="29"/>
      <c r="AD4" s="29"/>
      <c r="AE4" s="30"/>
    </row>
    <row r="5" spans="1:31" ht="12.75">
      <c r="A5" s="28"/>
      <c r="B5" s="31"/>
      <c r="C5" s="31"/>
      <c r="D5" s="31"/>
      <c r="E5" s="31"/>
      <c r="F5" s="31"/>
      <c r="G5" s="31"/>
      <c r="H5" s="31"/>
      <c r="I5" s="31"/>
      <c r="J5" s="31"/>
      <c r="K5" s="31"/>
      <c r="L5" s="29"/>
      <c r="M5" s="29"/>
      <c r="N5" s="29"/>
      <c r="O5" s="30"/>
      <c r="P5" s="29"/>
      <c r="Q5" s="28"/>
      <c r="R5" s="31"/>
      <c r="S5" s="31"/>
      <c r="T5" s="31"/>
      <c r="U5" s="31"/>
      <c r="V5" s="31"/>
      <c r="W5" s="31"/>
      <c r="X5" s="31"/>
      <c r="Y5" s="31"/>
      <c r="Z5" s="31"/>
      <c r="AA5" s="31"/>
      <c r="AB5" s="29"/>
      <c r="AC5" s="29"/>
      <c r="AD5" s="29"/>
      <c r="AE5" s="30"/>
    </row>
    <row r="6" spans="1:31" ht="12.75">
      <c r="A6" s="28"/>
      <c r="B6" s="29"/>
      <c r="C6" s="29"/>
      <c r="D6" s="29"/>
      <c r="E6" s="29"/>
      <c r="F6" s="29"/>
      <c r="G6" s="29"/>
      <c r="H6" s="29"/>
      <c r="I6" s="29"/>
      <c r="J6" s="29"/>
      <c r="K6" s="29"/>
      <c r="L6" s="29"/>
      <c r="M6" s="29"/>
      <c r="N6" s="29"/>
      <c r="O6" s="30"/>
      <c r="P6" s="29"/>
      <c r="Q6" s="28"/>
      <c r="R6" s="29"/>
      <c r="S6" s="29"/>
      <c r="T6" s="29"/>
      <c r="U6" s="29"/>
      <c r="V6" s="29"/>
      <c r="W6" s="29"/>
      <c r="X6" s="29"/>
      <c r="Y6" s="29"/>
      <c r="Z6" s="29"/>
      <c r="AA6" s="29"/>
      <c r="AB6" s="29"/>
      <c r="AC6" s="29"/>
      <c r="AD6" s="29"/>
      <c r="AE6" s="30"/>
    </row>
    <row r="7" spans="1:31" ht="12.75">
      <c r="A7" s="28"/>
      <c r="B7" s="31"/>
      <c r="C7" s="31"/>
      <c r="D7" s="31"/>
      <c r="E7" s="31"/>
      <c r="F7" s="31"/>
      <c r="G7" s="31"/>
      <c r="H7" s="31"/>
      <c r="I7" s="31"/>
      <c r="J7" s="31"/>
      <c r="K7" s="31"/>
      <c r="L7" s="29"/>
      <c r="M7" s="29"/>
      <c r="N7" s="29"/>
      <c r="O7" s="30"/>
      <c r="P7" s="29"/>
      <c r="Q7" s="28"/>
      <c r="R7" s="31"/>
      <c r="S7" s="31"/>
      <c r="T7" s="31"/>
      <c r="U7" s="31"/>
      <c r="V7" s="31"/>
      <c r="W7" s="31"/>
      <c r="X7" s="31"/>
      <c r="Y7" s="31"/>
      <c r="Z7" s="31"/>
      <c r="AA7" s="31"/>
      <c r="AB7" s="29"/>
      <c r="AC7" s="29"/>
      <c r="AD7" s="29"/>
      <c r="AE7" s="30"/>
    </row>
    <row r="8" spans="1:31" ht="12.75">
      <c r="A8" s="28"/>
      <c r="B8" s="31"/>
      <c r="C8" s="31"/>
      <c r="D8" s="31"/>
      <c r="E8" s="31"/>
      <c r="F8" s="31"/>
      <c r="G8" s="31"/>
      <c r="H8" s="31"/>
      <c r="I8" s="31"/>
      <c r="J8" s="31"/>
      <c r="K8" s="31"/>
      <c r="L8" s="29"/>
      <c r="M8" s="29"/>
      <c r="N8" s="29"/>
      <c r="O8" s="30"/>
      <c r="P8" s="29"/>
      <c r="Q8" s="28"/>
      <c r="R8" s="31"/>
      <c r="S8" s="31"/>
      <c r="T8" s="31"/>
      <c r="U8" s="31"/>
      <c r="V8" s="31"/>
      <c r="W8" s="31"/>
      <c r="X8" s="31"/>
      <c r="Y8" s="31"/>
      <c r="Z8" s="31"/>
      <c r="AA8" s="31"/>
      <c r="AB8" s="29"/>
      <c r="AC8" s="29"/>
      <c r="AD8" s="29"/>
      <c r="AE8" s="30"/>
    </row>
    <row r="9" spans="1:31" ht="12.75">
      <c r="A9" s="28"/>
      <c r="B9" s="31"/>
      <c r="C9" s="31"/>
      <c r="D9" s="31"/>
      <c r="E9" s="31"/>
      <c r="F9" s="31"/>
      <c r="G9" s="31"/>
      <c r="H9" s="31"/>
      <c r="I9" s="31"/>
      <c r="J9" s="31"/>
      <c r="K9" s="31"/>
      <c r="L9" s="29"/>
      <c r="M9" s="29"/>
      <c r="N9" s="29"/>
      <c r="O9" s="30"/>
      <c r="P9" s="29"/>
      <c r="Q9" s="28"/>
      <c r="R9" s="31"/>
      <c r="S9" s="31"/>
      <c r="T9" s="31"/>
      <c r="U9" s="31"/>
      <c r="V9" s="31"/>
      <c r="W9" s="31"/>
      <c r="X9" s="31"/>
      <c r="Y9" s="31"/>
      <c r="Z9" s="31"/>
      <c r="AA9" s="31"/>
      <c r="AB9" s="29"/>
      <c r="AC9" s="29"/>
      <c r="AD9" s="29"/>
      <c r="AE9" s="30"/>
    </row>
    <row r="10" spans="1:31" ht="12.75">
      <c r="A10" s="28"/>
      <c r="B10" s="31"/>
      <c r="C10" s="31"/>
      <c r="D10" s="31"/>
      <c r="E10" s="31"/>
      <c r="F10" s="31"/>
      <c r="G10" s="31"/>
      <c r="H10" s="31"/>
      <c r="I10" s="31"/>
      <c r="J10" s="31"/>
      <c r="K10" s="31"/>
      <c r="L10" s="29"/>
      <c r="M10" s="29"/>
      <c r="N10" s="29"/>
      <c r="O10" s="30"/>
      <c r="P10" s="29"/>
      <c r="Q10" s="28"/>
      <c r="R10" s="31"/>
      <c r="S10" s="31"/>
      <c r="T10" s="31"/>
      <c r="U10" s="31"/>
      <c r="V10" s="31"/>
      <c r="W10" s="31"/>
      <c r="X10" s="31"/>
      <c r="Y10" s="31"/>
      <c r="Z10" s="31"/>
      <c r="AA10" s="31"/>
      <c r="AB10" s="29"/>
      <c r="AC10" s="29"/>
      <c r="AD10" s="29"/>
      <c r="AE10" s="30"/>
    </row>
    <row r="11" spans="1:31" ht="12.75">
      <c r="A11" s="28"/>
      <c r="B11" s="31"/>
      <c r="C11" s="31"/>
      <c r="D11" s="31"/>
      <c r="E11" s="31"/>
      <c r="F11" s="31"/>
      <c r="G11" s="31"/>
      <c r="H11" s="31"/>
      <c r="I11" s="31"/>
      <c r="J11" s="31"/>
      <c r="K11" s="31"/>
      <c r="L11" s="29"/>
      <c r="M11" s="29"/>
      <c r="N11" s="29"/>
      <c r="O11" s="30"/>
      <c r="P11" s="29"/>
      <c r="Q11" s="28"/>
      <c r="R11" s="31"/>
      <c r="S11" s="31"/>
      <c r="T11" s="31"/>
      <c r="U11" s="31"/>
      <c r="V11" s="31"/>
      <c r="W11" s="31"/>
      <c r="X11" s="31"/>
      <c r="Y11" s="31"/>
      <c r="Z11" s="31"/>
      <c r="AA11" s="31"/>
      <c r="AB11" s="29"/>
      <c r="AC11" s="29"/>
      <c r="AD11" s="29"/>
      <c r="AE11" s="30"/>
    </row>
    <row r="12" spans="1:31" ht="12.75">
      <c r="A12" s="28"/>
      <c r="B12" s="31"/>
      <c r="C12" s="31"/>
      <c r="D12" s="31"/>
      <c r="E12" s="31"/>
      <c r="F12" s="31"/>
      <c r="G12" s="31"/>
      <c r="H12" s="31"/>
      <c r="I12" s="31"/>
      <c r="J12" s="31"/>
      <c r="K12" s="31"/>
      <c r="L12" s="29"/>
      <c r="M12" s="29"/>
      <c r="N12" s="29"/>
      <c r="O12" s="30"/>
      <c r="P12" s="29"/>
      <c r="Q12" s="28"/>
      <c r="R12" s="31"/>
      <c r="S12" s="31"/>
      <c r="T12" s="31"/>
      <c r="U12" s="31"/>
      <c r="V12" s="31"/>
      <c r="W12" s="31"/>
      <c r="X12" s="31"/>
      <c r="Y12" s="31"/>
      <c r="Z12" s="31"/>
      <c r="AA12" s="31"/>
      <c r="AB12" s="29"/>
      <c r="AC12" s="29"/>
      <c r="AD12" s="29"/>
      <c r="AE12" s="30"/>
    </row>
    <row r="13" spans="1:31" ht="12.75">
      <c r="A13" s="28"/>
      <c r="B13" s="31"/>
      <c r="C13" s="31"/>
      <c r="D13" s="31"/>
      <c r="E13" s="31"/>
      <c r="F13" s="31"/>
      <c r="G13" s="31"/>
      <c r="H13" s="31"/>
      <c r="I13" s="31"/>
      <c r="J13" s="31"/>
      <c r="K13" s="31"/>
      <c r="L13" s="29"/>
      <c r="M13" s="29"/>
      <c r="N13" s="29"/>
      <c r="O13" s="30"/>
      <c r="P13" s="29"/>
      <c r="Q13" s="28"/>
      <c r="R13" s="31"/>
      <c r="S13" s="31"/>
      <c r="T13" s="31"/>
      <c r="U13" s="31"/>
      <c r="V13" s="31"/>
      <c r="W13" s="31"/>
      <c r="X13" s="31"/>
      <c r="Y13" s="31"/>
      <c r="Z13" s="31"/>
      <c r="AA13" s="31"/>
      <c r="AB13" s="29"/>
      <c r="AC13" s="29"/>
      <c r="AD13" s="29"/>
      <c r="AE13" s="30"/>
    </row>
    <row r="14" spans="1:31" ht="12.75">
      <c r="A14" s="28"/>
      <c r="B14" s="31"/>
      <c r="C14" s="31"/>
      <c r="D14" s="31"/>
      <c r="E14" s="31"/>
      <c r="F14" s="31"/>
      <c r="G14" s="31"/>
      <c r="H14" s="31"/>
      <c r="I14" s="31"/>
      <c r="J14" s="31"/>
      <c r="K14" s="31"/>
      <c r="L14" s="29"/>
      <c r="M14" s="29"/>
      <c r="N14" s="29"/>
      <c r="O14" s="30"/>
      <c r="P14" s="29"/>
      <c r="Q14" s="28"/>
      <c r="R14" s="31"/>
      <c r="S14" s="31"/>
      <c r="T14" s="31"/>
      <c r="U14" s="31"/>
      <c r="V14" s="31"/>
      <c r="W14" s="31"/>
      <c r="X14" s="31"/>
      <c r="Y14" s="31"/>
      <c r="Z14" s="31"/>
      <c r="AA14" s="31"/>
      <c r="AB14" s="29"/>
      <c r="AC14" s="29"/>
      <c r="AD14" s="29"/>
      <c r="AE14" s="30"/>
    </row>
    <row r="15" spans="1:31" ht="12.75">
      <c r="A15" s="28"/>
      <c r="B15" s="31"/>
      <c r="C15" s="31"/>
      <c r="D15" s="31"/>
      <c r="E15" s="31"/>
      <c r="F15" s="31"/>
      <c r="G15" s="31"/>
      <c r="H15" s="31"/>
      <c r="I15" s="31"/>
      <c r="J15" s="31"/>
      <c r="K15" s="31"/>
      <c r="L15" s="29"/>
      <c r="M15" s="29"/>
      <c r="N15" s="29"/>
      <c r="O15" s="30"/>
      <c r="P15" s="29"/>
      <c r="Q15" s="28"/>
      <c r="R15" s="31"/>
      <c r="S15" s="31"/>
      <c r="T15" s="31"/>
      <c r="U15" s="31"/>
      <c r="V15" s="31"/>
      <c r="W15" s="31"/>
      <c r="X15" s="31"/>
      <c r="Y15" s="31"/>
      <c r="Z15" s="31"/>
      <c r="AA15" s="31"/>
      <c r="AB15" s="29"/>
      <c r="AC15" s="29"/>
      <c r="AD15" s="29"/>
      <c r="AE15" s="30"/>
    </row>
    <row r="16" spans="1:31" ht="12.75">
      <c r="A16" s="28"/>
      <c r="B16" s="29"/>
      <c r="C16" s="29"/>
      <c r="D16" s="29"/>
      <c r="E16" s="29"/>
      <c r="F16" s="29"/>
      <c r="G16" s="29"/>
      <c r="H16" s="29"/>
      <c r="I16" s="29"/>
      <c r="J16" s="29"/>
      <c r="K16" s="29"/>
      <c r="L16" s="29"/>
      <c r="M16" s="29"/>
      <c r="N16" s="29"/>
      <c r="O16" s="30"/>
      <c r="P16" s="29"/>
      <c r="Q16" s="28"/>
      <c r="R16" s="29"/>
      <c r="S16" s="29"/>
      <c r="T16" s="29"/>
      <c r="U16" s="29"/>
      <c r="V16" s="29"/>
      <c r="W16" s="29"/>
      <c r="X16" s="29"/>
      <c r="Y16" s="29"/>
      <c r="Z16" s="29"/>
      <c r="AA16" s="29"/>
      <c r="AB16" s="29"/>
      <c r="AC16" s="29"/>
      <c r="AD16" s="29"/>
      <c r="AE16" s="30"/>
    </row>
    <row r="17" spans="1:31" ht="12.75">
      <c r="A17" s="28"/>
      <c r="B17" s="29"/>
      <c r="C17" s="29"/>
      <c r="D17" s="29"/>
      <c r="E17" s="29"/>
      <c r="F17" s="29"/>
      <c r="G17" s="29"/>
      <c r="H17" s="29"/>
      <c r="I17" s="29"/>
      <c r="J17" s="29"/>
      <c r="K17" s="29"/>
      <c r="L17" s="29"/>
      <c r="M17" s="29"/>
      <c r="N17" s="29"/>
      <c r="O17" s="30"/>
      <c r="P17" s="29"/>
      <c r="Q17" s="28"/>
      <c r="R17" s="29"/>
      <c r="S17" s="29"/>
      <c r="T17" s="29"/>
      <c r="U17" s="29"/>
      <c r="V17" s="29"/>
      <c r="W17" s="29"/>
      <c r="X17" s="29"/>
      <c r="Y17" s="29"/>
      <c r="Z17" s="29"/>
      <c r="AA17" s="29"/>
      <c r="AB17" s="29"/>
      <c r="AC17" s="29"/>
      <c r="AD17" s="29"/>
      <c r="AE17" s="30"/>
    </row>
    <row r="18" spans="1:31" ht="12.75">
      <c r="A18" s="28"/>
      <c r="B18" s="31"/>
      <c r="C18" s="31"/>
      <c r="D18" s="31"/>
      <c r="E18" s="31"/>
      <c r="F18" s="31"/>
      <c r="G18" s="31"/>
      <c r="H18" s="31"/>
      <c r="I18" s="31"/>
      <c r="J18" s="31"/>
      <c r="K18" s="31"/>
      <c r="L18" s="29"/>
      <c r="M18" s="29"/>
      <c r="N18" s="29"/>
      <c r="O18" s="30"/>
      <c r="P18" s="29"/>
      <c r="Q18" s="28"/>
      <c r="R18" s="31"/>
      <c r="S18" s="31"/>
      <c r="T18" s="31"/>
      <c r="U18" s="31"/>
      <c r="V18" s="31"/>
      <c r="W18" s="31"/>
      <c r="X18" s="31"/>
      <c r="Y18" s="31"/>
      <c r="Z18" s="31"/>
      <c r="AA18" s="31"/>
      <c r="AB18" s="29"/>
      <c r="AC18" s="29"/>
      <c r="AD18" s="29"/>
      <c r="AE18" s="30"/>
    </row>
    <row r="19" spans="1:31" ht="12.75">
      <c r="A19" s="28"/>
      <c r="B19" s="31"/>
      <c r="C19" s="31"/>
      <c r="D19" s="31"/>
      <c r="E19" s="31"/>
      <c r="F19" s="31"/>
      <c r="G19" s="31"/>
      <c r="H19" s="31"/>
      <c r="I19" s="31"/>
      <c r="J19" s="31"/>
      <c r="K19" s="31"/>
      <c r="L19" s="29"/>
      <c r="M19" s="29"/>
      <c r="N19" s="29"/>
      <c r="O19" s="30"/>
      <c r="P19" s="29"/>
      <c r="Q19" s="28"/>
      <c r="R19" s="31"/>
      <c r="S19" s="31"/>
      <c r="T19" s="31"/>
      <c r="U19" s="31"/>
      <c r="V19" s="31"/>
      <c r="W19" s="31"/>
      <c r="X19" s="31"/>
      <c r="Y19" s="31"/>
      <c r="Z19" s="31"/>
      <c r="AA19" s="31"/>
      <c r="AB19" s="29"/>
      <c r="AC19" s="29"/>
      <c r="AD19" s="29"/>
      <c r="AE19" s="30"/>
    </row>
    <row r="20" spans="1:31" ht="12.75">
      <c r="A20" s="28"/>
      <c r="B20" s="31"/>
      <c r="C20" s="31"/>
      <c r="D20" s="31"/>
      <c r="E20" s="31"/>
      <c r="F20" s="31"/>
      <c r="G20" s="31"/>
      <c r="H20" s="31"/>
      <c r="I20" s="31"/>
      <c r="J20" s="31"/>
      <c r="K20" s="31"/>
      <c r="L20" s="29"/>
      <c r="M20" s="29"/>
      <c r="N20" s="29"/>
      <c r="O20" s="30"/>
      <c r="P20" s="29"/>
      <c r="Q20" s="28"/>
      <c r="R20" s="31"/>
      <c r="S20" s="31"/>
      <c r="T20" s="31"/>
      <c r="U20" s="31"/>
      <c r="V20" s="31"/>
      <c r="W20" s="31"/>
      <c r="X20" s="31"/>
      <c r="Y20" s="31"/>
      <c r="Z20" s="31"/>
      <c r="AA20" s="31"/>
      <c r="AB20" s="29"/>
      <c r="AC20" s="29"/>
      <c r="AD20" s="29"/>
      <c r="AE20" s="30"/>
    </row>
    <row r="21" spans="1:31" ht="12.75">
      <c r="A21" s="28"/>
      <c r="B21" s="31"/>
      <c r="C21" s="31"/>
      <c r="D21" s="31"/>
      <c r="E21" s="31"/>
      <c r="F21" s="31"/>
      <c r="G21" s="31"/>
      <c r="H21" s="31"/>
      <c r="I21" s="31"/>
      <c r="J21" s="31"/>
      <c r="K21" s="31"/>
      <c r="L21" s="29"/>
      <c r="M21" s="29"/>
      <c r="N21" s="29"/>
      <c r="O21" s="30"/>
      <c r="P21" s="29"/>
      <c r="Q21" s="28"/>
      <c r="R21" s="31"/>
      <c r="S21" s="31"/>
      <c r="T21" s="31"/>
      <c r="U21" s="31"/>
      <c r="V21" s="31"/>
      <c r="W21" s="31"/>
      <c r="X21" s="31"/>
      <c r="Y21" s="31"/>
      <c r="Z21" s="31"/>
      <c r="AA21" s="31"/>
      <c r="AB21" s="29"/>
      <c r="AC21" s="29"/>
      <c r="AD21" s="29"/>
      <c r="AE21" s="30"/>
    </row>
    <row r="22" spans="1:31" ht="12.75">
      <c r="A22" s="28"/>
      <c r="B22" s="31"/>
      <c r="C22" s="31"/>
      <c r="D22" s="31"/>
      <c r="E22" s="31"/>
      <c r="F22" s="31"/>
      <c r="G22" s="31"/>
      <c r="H22" s="31"/>
      <c r="I22" s="31"/>
      <c r="J22" s="31"/>
      <c r="K22" s="31"/>
      <c r="L22" s="29"/>
      <c r="M22" s="29"/>
      <c r="N22" s="29"/>
      <c r="O22" s="30"/>
      <c r="P22" s="29"/>
      <c r="Q22" s="28"/>
      <c r="R22" s="31"/>
      <c r="S22" s="31"/>
      <c r="T22" s="31"/>
      <c r="U22" s="31"/>
      <c r="V22" s="31"/>
      <c r="W22" s="31"/>
      <c r="X22" s="31"/>
      <c r="Y22" s="31"/>
      <c r="Z22" s="31"/>
      <c r="AA22" s="31"/>
      <c r="AB22" s="29"/>
      <c r="AC22" s="29"/>
      <c r="AD22" s="29"/>
      <c r="AE22" s="30"/>
    </row>
    <row r="23" spans="1:31" ht="12.75">
      <c r="A23" s="28"/>
      <c r="B23" s="31"/>
      <c r="C23" s="31"/>
      <c r="D23" s="31"/>
      <c r="E23" s="31"/>
      <c r="F23" s="31"/>
      <c r="G23" s="31"/>
      <c r="H23" s="31"/>
      <c r="I23" s="31"/>
      <c r="J23" s="31"/>
      <c r="K23" s="31"/>
      <c r="L23" s="29"/>
      <c r="M23" s="29"/>
      <c r="N23" s="29"/>
      <c r="O23" s="30"/>
      <c r="P23" s="29"/>
      <c r="Q23" s="28"/>
      <c r="R23" s="31"/>
      <c r="S23" s="31"/>
      <c r="T23" s="31"/>
      <c r="U23" s="31"/>
      <c r="V23" s="31"/>
      <c r="W23" s="31"/>
      <c r="X23" s="31"/>
      <c r="Y23" s="31"/>
      <c r="Z23" s="31"/>
      <c r="AA23" s="31"/>
      <c r="AB23" s="29"/>
      <c r="AC23" s="29"/>
      <c r="AD23" s="29"/>
      <c r="AE23" s="30"/>
    </row>
    <row r="24" spans="1:31" ht="12.75">
      <c r="A24" s="28"/>
      <c r="B24" s="31"/>
      <c r="C24" s="31"/>
      <c r="D24" s="31"/>
      <c r="E24" s="31"/>
      <c r="F24" s="31"/>
      <c r="G24" s="31"/>
      <c r="H24" s="31"/>
      <c r="I24" s="31"/>
      <c r="J24" s="31"/>
      <c r="K24" s="31"/>
      <c r="L24" s="29"/>
      <c r="M24" s="29"/>
      <c r="N24" s="29"/>
      <c r="O24" s="30"/>
      <c r="P24" s="29"/>
      <c r="Q24" s="28"/>
      <c r="R24" s="31"/>
      <c r="S24" s="31"/>
      <c r="T24" s="31"/>
      <c r="U24" s="31"/>
      <c r="V24" s="31"/>
      <c r="W24" s="31"/>
      <c r="X24" s="31"/>
      <c r="Y24" s="31"/>
      <c r="Z24" s="31"/>
      <c r="AA24" s="31"/>
      <c r="AB24" s="29"/>
      <c r="AC24" s="29"/>
      <c r="AD24" s="29"/>
      <c r="AE24" s="30"/>
    </row>
    <row r="25" spans="1:31" ht="12.75">
      <c r="A25" s="28"/>
      <c r="B25" s="31"/>
      <c r="C25" s="31"/>
      <c r="D25" s="31"/>
      <c r="E25" s="31"/>
      <c r="F25" s="31"/>
      <c r="G25" s="31"/>
      <c r="H25" s="31"/>
      <c r="I25" s="31"/>
      <c r="J25" s="31"/>
      <c r="K25" s="31"/>
      <c r="L25" s="29"/>
      <c r="M25" s="29"/>
      <c r="N25" s="29"/>
      <c r="O25" s="30"/>
      <c r="P25" s="29"/>
      <c r="Q25" s="28"/>
      <c r="R25" s="31"/>
      <c r="S25" s="31"/>
      <c r="T25" s="31"/>
      <c r="U25" s="31"/>
      <c r="V25" s="31"/>
      <c r="W25" s="31"/>
      <c r="X25" s="31"/>
      <c r="Y25" s="31"/>
      <c r="Z25" s="31"/>
      <c r="AA25" s="31"/>
      <c r="AB25" s="29"/>
      <c r="AC25" s="29"/>
      <c r="AD25" s="29"/>
      <c r="AE25" s="30"/>
    </row>
    <row r="26" spans="1:31" ht="12.75">
      <c r="A26" s="28"/>
      <c r="B26" s="31"/>
      <c r="C26" s="31"/>
      <c r="D26" s="31"/>
      <c r="E26" s="31"/>
      <c r="F26" s="31"/>
      <c r="G26" s="31"/>
      <c r="H26" s="31"/>
      <c r="I26" s="31"/>
      <c r="J26" s="31"/>
      <c r="K26" s="31"/>
      <c r="L26" s="29"/>
      <c r="M26" s="29"/>
      <c r="N26" s="29"/>
      <c r="O26" s="30"/>
      <c r="P26" s="29"/>
      <c r="Q26" s="28"/>
      <c r="R26" s="31"/>
      <c r="S26" s="31"/>
      <c r="T26" s="31"/>
      <c r="U26" s="31"/>
      <c r="V26" s="31"/>
      <c r="W26" s="31"/>
      <c r="X26" s="31"/>
      <c r="Y26" s="31"/>
      <c r="Z26" s="31"/>
      <c r="AA26" s="31"/>
      <c r="AB26" s="29"/>
      <c r="AC26" s="29"/>
      <c r="AD26" s="29"/>
      <c r="AE26" s="30"/>
    </row>
    <row r="27" spans="1:31" ht="12.75">
      <c r="A27" s="28"/>
      <c r="B27" s="31"/>
      <c r="C27" s="31"/>
      <c r="D27" s="31"/>
      <c r="E27" s="31"/>
      <c r="F27" s="31"/>
      <c r="G27" s="31"/>
      <c r="H27" s="31"/>
      <c r="I27" s="31"/>
      <c r="J27" s="31"/>
      <c r="K27" s="31"/>
      <c r="L27" s="29"/>
      <c r="M27" s="29"/>
      <c r="N27" s="29"/>
      <c r="O27" s="30"/>
      <c r="P27" s="29"/>
      <c r="Q27" s="28"/>
      <c r="R27" s="31"/>
      <c r="S27" s="31"/>
      <c r="T27" s="31"/>
      <c r="U27" s="31"/>
      <c r="V27" s="31"/>
      <c r="W27" s="31"/>
      <c r="X27" s="31"/>
      <c r="Y27" s="31"/>
      <c r="Z27" s="31"/>
      <c r="AA27" s="31"/>
      <c r="AB27" s="29"/>
      <c r="AC27" s="29"/>
      <c r="AD27" s="29"/>
      <c r="AE27" s="30"/>
    </row>
    <row r="28" spans="1:31" ht="12.75">
      <c r="A28" s="28"/>
      <c r="B28" s="31"/>
      <c r="C28" s="31"/>
      <c r="D28" s="31"/>
      <c r="E28" s="31"/>
      <c r="F28" s="31"/>
      <c r="G28" s="31"/>
      <c r="H28" s="31"/>
      <c r="I28" s="31"/>
      <c r="J28" s="31"/>
      <c r="K28" s="31"/>
      <c r="L28" s="29"/>
      <c r="M28" s="29"/>
      <c r="N28" s="29"/>
      <c r="O28" s="30"/>
      <c r="P28" s="29"/>
      <c r="Q28" s="28"/>
      <c r="R28" s="31"/>
      <c r="S28" s="31"/>
      <c r="T28" s="31"/>
      <c r="U28" s="31"/>
      <c r="V28" s="31"/>
      <c r="W28" s="31"/>
      <c r="X28" s="31"/>
      <c r="Y28" s="31"/>
      <c r="Z28" s="31"/>
      <c r="AA28" s="31"/>
      <c r="AB28" s="29"/>
      <c r="AC28" s="29"/>
      <c r="AD28" s="29"/>
      <c r="AE28" s="30"/>
    </row>
    <row r="29" spans="1:31" ht="12.75">
      <c r="A29" s="28"/>
      <c r="B29" s="31"/>
      <c r="C29" s="31"/>
      <c r="D29" s="31"/>
      <c r="E29" s="31"/>
      <c r="F29" s="31"/>
      <c r="G29" s="31"/>
      <c r="H29" s="31"/>
      <c r="I29" s="31"/>
      <c r="J29" s="31"/>
      <c r="K29" s="31"/>
      <c r="L29" s="29"/>
      <c r="M29" s="29"/>
      <c r="N29" s="29"/>
      <c r="O29" s="30"/>
      <c r="P29" s="29"/>
      <c r="Q29" s="28"/>
      <c r="R29" s="31"/>
      <c r="S29" s="31"/>
      <c r="T29" s="31"/>
      <c r="U29" s="31"/>
      <c r="V29" s="31"/>
      <c r="W29" s="31"/>
      <c r="X29" s="31"/>
      <c r="Y29" s="31"/>
      <c r="Z29" s="31"/>
      <c r="AA29" s="31"/>
      <c r="AB29" s="29"/>
      <c r="AC29" s="29"/>
      <c r="AD29" s="29"/>
      <c r="AE29" s="30"/>
    </row>
    <row r="30" spans="1:31" ht="12.75">
      <c r="A30" s="28"/>
      <c r="B30" s="31"/>
      <c r="C30" s="31"/>
      <c r="D30" s="31"/>
      <c r="E30" s="31"/>
      <c r="F30" s="31"/>
      <c r="G30" s="31"/>
      <c r="H30" s="31"/>
      <c r="I30" s="31"/>
      <c r="J30" s="31"/>
      <c r="K30" s="31"/>
      <c r="L30" s="29"/>
      <c r="M30" s="29"/>
      <c r="N30" s="29"/>
      <c r="O30" s="30"/>
      <c r="P30" s="29"/>
      <c r="Q30" s="28"/>
      <c r="R30" s="31"/>
      <c r="S30" s="31"/>
      <c r="T30" s="31"/>
      <c r="U30" s="31"/>
      <c r="V30" s="31"/>
      <c r="W30" s="31"/>
      <c r="X30" s="31"/>
      <c r="Y30" s="31"/>
      <c r="Z30" s="31"/>
      <c r="AA30" s="31"/>
      <c r="AB30" s="29"/>
      <c r="AC30" s="29"/>
      <c r="AD30" s="29"/>
      <c r="AE30" s="30"/>
    </row>
    <row r="31" spans="1:31" ht="12.75">
      <c r="A31" s="28"/>
      <c r="B31" s="31"/>
      <c r="C31" s="31"/>
      <c r="D31" s="31"/>
      <c r="E31" s="31"/>
      <c r="F31" s="31"/>
      <c r="G31" s="31"/>
      <c r="H31" s="31"/>
      <c r="I31" s="31"/>
      <c r="J31" s="31"/>
      <c r="K31" s="31"/>
      <c r="L31" s="29"/>
      <c r="M31" s="29"/>
      <c r="N31" s="29"/>
      <c r="O31" s="30"/>
      <c r="P31" s="29"/>
      <c r="Q31" s="28"/>
      <c r="R31" s="31"/>
      <c r="S31" s="31"/>
      <c r="T31" s="31"/>
      <c r="U31" s="31"/>
      <c r="V31" s="31"/>
      <c r="W31" s="31"/>
      <c r="X31" s="31"/>
      <c r="Y31" s="31"/>
      <c r="Z31" s="31"/>
      <c r="AA31" s="31"/>
      <c r="AB31" s="29"/>
      <c r="AC31" s="29"/>
      <c r="AD31" s="29"/>
      <c r="AE31" s="30"/>
    </row>
    <row r="32" spans="1:31" ht="12.75">
      <c r="A32" s="28"/>
      <c r="B32" s="31"/>
      <c r="C32" s="31"/>
      <c r="D32" s="31"/>
      <c r="E32" s="31"/>
      <c r="F32" s="31"/>
      <c r="G32" s="31"/>
      <c r="H32" s="31"/>
      <c r="I32" s="31"/>
      <c r="J32" s="31"/>
      <c r="K32" s="31"/>
      <c r="L32" s="29"/>
      <c r="M32" s="29"/>
      <c r="N32" s="29"/>
      <c r="O32" s="30"/>
      <c r="P32" s="29"/>
      <c r="Q32" s="28"/>
      <c r="R32" s="31"/>
      <c r="S32" s="31"/>
      <c r="T32" s="31"/>
      <c r="U32" s="31"/>
      <c r="V32" s="31"/>
      <c r="W32" s="31"/>
      <c r="X32" s="31"/>
      <c r="Y32" s="31"/>
      <c r="Z32" s="31"/>
      <c r="AA32" s="31"/>
      <c r="AB32" s="29"/>
      <c r="AC32" s="29"/>
      <c r="AD32" s="29"/>
      <c r="AE32" s="30"/>
    </row>
    <row r="33" spans="1:31" ht="12.75">
      <c r="A33" s="28"/>
      <c r="B33" s="31"/>
      <c r="C33" s="31"/>
      <c r="D33" s="31"/>
      <c r="E33" s="31"/>
      <c r="F33" s="31"/>
      <c r="G33" s="31"/>
      <c r="H33" s="31"/>
      <c r="I33" s="31"/>
      <c r="J33" s="31"/>
      <c r="K33" s="31"/>
      <c r="L33" s="29"/>
      <c r="M33" s="29"/>
      <c r="N33" s="29"/>
      <c r="O33" s="30"/>
      <c r="P33" s="29"/>
      <c r="Q33" s="28"/>
      <c r="R33" s="31"/>
      <c r="S33" s="31"/>
      <c r="T33" s="31"/>
      <c r="U33" s="31"/>
      <c r="V33" s="31"/>
      <c r="W33" s="31"/>
      <c r="X33" s="31"/>
      <c r="Y33" s="31"/>
      <c r="Z33" s="31"/>
      <c r="AA33" s="31"/>
      <c r="AB33" s="29"/>
      <c r="AC33" s="29"/>
      <c r="AD33" s="29"/>
      <c r="AE33" s="30"/>
    </row>
    <row r="34" spans="1:31" ht="12.75">
      <c r="A34" s="28"/>
      <c r="B34" s="31"/>
      <c r="C34" s="31"/>
      <c r="D34" s="31"/>
      <c r="E34" s="31"/>
      <c r="F34" s="31"/>
      <c r="G34" s="31"/>
      <c r="H34" s="31"/>
      <c r="I34" s="31"/>
      <c r="J34" s="31"/>
      <c r="K34" s="31"/>
      <c r="L34" s="29"/>
      <c r="M34" s="29"/>
      <c r="N34" s="29"/>
      <c r="O34" s="30"/>
      <c r="P34" s="29"/>
      <c r="Q34" s="28"/>
      <c r="R34" s="31"/>
      <c r="S34" s="31"/>
      <c r="T34" s="31"/>
      <c r="U34" s="31"/>
      <c r="V34" s="31"/>
      <c r="W34" s="31"/>
      <c r="X34" s="31"/>
      <c r="Y34" s="31"/>
      <c r="Z34" s="31"/>
      <c r="AA34" s="31"/>
      <c r="AB34" s="29"/>
      <c r="AC34" s="29"/>
      <c r="AD34" s="29"/>
      <c r="AE34" s="30"/>
    </row>
    <row r="35" spans="1:31" ht="12.75">
      <c r="A35" s="28"/>
      <c r="B35" s="31"/>
      <c r="C35" s="31"/>
      <c r="D35" s="31"/>
      <c r="E35" s="31"/>
      <c r="F35" s="31"/>
      <c r="G35" s="31"/>
      <c r="H35" s="31"/>
      <c r="I35" s="31"/>
      <c r="J35" s="31"/>
      <c r="K35" s="31"/>
      <c r="L35" s="29"/>
      <c r="M35" s="29"/>
      <c r="N35" s="29"/>
      <c r="O35" s="30"/>
      <c r="P35" s="29"/>
      <c r="Q35" s="28"/>
      <c r="R35" s="31"/>
      <c r="S35" s="31"/>
      <c r="T35" s="31"/>
      <c r="U35" s="31"/>
      <c r="V35" s="31"/>
      <c r="W35" s="31"/>
      <c r="X35" s="31"/>
      <c r="Y35" s="31"/>
      <c r="Z35" s="31"/>
      <c r="AA35" s="31"/>
      <c r="AB35" s="29"/>
      <c r="AC35" s="29"/>
      <c r="AD35" s="29"/>
      <c r="AE35" s="30"/>
    </row>
    <row r="36" spans="1:31" ht="12.75">
      <c r="A36" s="28"/>
      <c r="B36" s="31"/>
      <c r="C36" s="31"/>
      <c r="D36" s="31"/>
      <c r="E36" s="31"/>
      <c r="F36" s="31"/>
      <c r="G36" s="31"/>
      <c r="H36" s="31"/>
      <c r="I36" s="31"/>
      <c r="J36" s="31"/>
      <c r="K36" s="31"/>
      <c r="L36" s="29"/>
      <c r="M36" s="29"/>
      <c r="N36" s="29"/>
      <c r="O36" s="30"/>
      <c r="P36" s="29"/>
      <c r="Q36" s="28"/>
      <c r="R36" s="31"/>
      <c r="S36" s="31"/>
      <c r="T36" s="31"/>
      <c r="U36" s="31"/>
      <c r="V36" s="31"/>
      <c r="W36" s="31"/>
      <c r="X36" s="31"/>
      <c r="Y36" s="31"/>
      <c r="Z36" s="31"/>
      <c r="AA36" s="31"/>
      <c r="AB36" s="29"/>
      <c r="AC36" s="29"/>
      <c r="AD36" s="29"/>
      <c r="AE36" s="30"/>
    </row>
    <row r="37" spans="1:31" ht="12.75">
      <c r="A37" s="28"/>
      <c r="B37" s="31"/>
      <c r="C37" s="31"/>
      <c r="D37" s="31"/>
      <c r="E37" s="31"/>
      <c r="F37" s="31"/>
      <c r="G37" s="31"/>
      <c r="H37" s="31"/>
      <c r="I37" s="31"/>
      <c r="J37" s="31"/>
      <c r="K37" s="31"/>
      <c r="L37" s="29"/>
      <c r="M37" s="29"/>
      <c r="N37" s="29"/>
      <c r="O37" s="30"/>
      <c r="P37" s="29"/>
      <c r="Q37" s="28"/>
      <c r="R37" s="31"/>
      <c r="S37" s="31"/>
      <c r="T37" s="31"/>
      <c r="U37" s="31"/>
      <c r="V37" s="31"/>
      <c r="W37" s="31"/>
      <c r="X37" s="31"/>
      <c r="Y37" s="31"/>
      <c r="Z37" s="31"/>
      <c r="AA37" s="31"/>
      <c r="AB37" s="29"/>
      <c r="AC37" s="29"/>
      <c r="AD37" s="29"/>
      <c r="AE37" s="30"/>
    </row>
    <row r="38" spans="1:31" ht="13.5" thickBot="1">
      <c r="A38" s="28"/>
      <c r="B38" s="31"/>
      <c r="C38" s="31"/>
      <c r="D38" s="31"/>
      <c r="E38" s="31"/>
      <c r="F38" s="31"/>
      <c r="G38" s="31"/>
      <c r="H38" s="31"/>
      <c r="I38" s="31"/>
      <c r="J38" s="31"/>
      <c r="K38" s="31"/>
      <c r="L38" s="29"/>
      <c r="M38" s="29"/>
      <c r="N38" s="29"/>
      <c r="O38" s="30"/>
      <c r="P38" s="29"/>
      <c r="Q38" s="28"/>
      <c r="R38" s="31"/>
      <c r="S38" s="31"/>
      <c r="T38" s="31"/>
      <c r="U38" s="31"/>
      <c r="V38" s="31"/>
      <c r="W38" s="31"/>
      <c r="X38" s="31"/>
      <c r="Y38" s="31"/>
      <c r="Z38" s="31"/>
      <c r="AA38" s="31"/>
      <c r="AB38" s="29"/>
      <c r="AC38" s="29"/>
      <c r="AD38" s="29"/>
      <c r="AE38" s="30"/>
    </row>
    <row r="39" spans="1:31" ht="12.75">
      <c r="A39" s="28"/>
      <c r="B39" s="182" t="s">
        <v>3</v>
      </c>
      <c r="C39" s="183"/>
      <c r="D39" s="183"/>
      <c r="E39" s="183"/>
      <c r="F39" s="184"/>
      <c r="G39" s="180" t="s">
        <v>4</v>
      </c>
      <c r="H39" s="180" t="s">
        <v>5</v>
      </c>
      <c r="I39" s="182" t="s">
        <v>6</v>
      </c>
      <c r="J39" s="183"/>
      <c r="K39" s="184"/>
      <c r="L39" s="29"/>
      <c r="M39" s="29"/>
      <c r="N39" s="29"/>
      <c r="O39" s="30"/>
      <c r="P39" s="29"/>
      <c r="Q39" s="28"/>
      <c r="R39" s="153" t="s">
        <v>151</v>
      </c>
      <c r="S39" s="215"/>
      <c r="T39" s="215"/>
      <c r="U39" s="215"/>
      <c r="V39" s="216"/>
      <c r="W39" s="176" t="s">
        <v>152</v>
      </c>
      <c r="X39" s="176" t="s">
        <v>153</v>
      </c>
      <c r="Y39" s="153" t="s">
        <v>154</v>
      </c>
      <c r="Z39" s="215"/>
      <c r="AA39" s="216"/>
      <c r="AB39" s="29"/>
      <c r="AC39" s="29"/>
      <c r="AD39" s="29"/>
      <c r="AE39" s="30"/>
    </row>
    <row r="40" spans="1:31" ht="13.5" thickBot="1">
      <c r="A40" s="28"/>
      <c r="B40" s="185"/>
      <c r="C40" s="186"/>
      <c r="D40" s="186"/>
      <c r="E40" s="186"/>
      <c r="F40" s="187"/>
      <c r="G40" s="181"/>
      <c r="H40" s="181"/>
      <c r="I40" s="185"/>
      <c r="J40" s="186"/>
      <c r="K40" s="187"/>
      <c r="L40" s="29"/>
      <c r="M40" s="29"/>
      <c r="N40" s="29"/>
      <c r="O40" s="30"/>
      <c r="P40" s="29"/>
      <c r="Q40" s="28"/>
      <c r="R40" s="217"/>
      <c r="S40" s="218"/>
      <c r="T40" s="218"/>
      <c r="U40" s="218"/>
      <c r="V40" s="219"/>
      <c r="W40" s="177"/>
      <c r="X40" s="177"/>
      <c r="Y40" s="217"/>
      <c r="Z40" s="218"/>
      <c r="AA40" s="219"/>
      <c r="AB40" s="29"/>
      <c r="AC40" s="29"/>
      <c r="AD40" s="29"/>
      <c r="AE40" s="30"/>
    </row>
    <row r="41" spans="1:31" ht="18">
      <c r="A41" s="148"/>
      <c r="B41" s="156" t="s">
        <v>155</v>
      </c>
      <c r="C41" s="157"/>
      <c r="D41" s="32"/>
      <c r="E41" s="160" t="s">
        <v>9</v>
      </c>
      <c r="F41" s="179" t="s">
        <v>156</v>
      </c>
      <c r="G41" s="178"/>
      <c r="H41" s="178" t="s">
        <v>157</v>
      </c>
      <c r="I41" s="178" t="s">
        <v>158</v>
      </c>
      <c r="J41" s="188"/>
      <c r="K41" s="189"/>
      <c r="L41" s="29"/>
      <c r="M41" s="29"/>
      <c r="N41" s="29"/>
      <c r="O41" s="30"/>
      <c r="P41" s="29"/>
      <c r="Q41" s="148"/>
      <c r="R41" s="156" t="s">
        <v>155</v>
      </c>
      <c r="S41" s="157"/>
      <c r="T41" s="38"/>
      <c r="U41" s="160" t="s">
        <v>9</v>
      </c>
      <c r="V41" s="161" t="s">
        <v>159</v>
      </c>
      <c r="W41" s="142"/>
      <c r="X41" s="142" t="s">
        <v>160</v>
      </c>
      <c r="Y41" s="142" t="s">
        <v>161</v>
      </c>
      <c r="Z41" s="143"/>
      <c r="AA41" s="144"/>
      <c r="AB41" s="29"/>
      <c r="AC41" s="29"/>
      <c r="AD41" s="29"/>
      <c r="AE41" s="30"/>
    </row>
    <row r="42" spans="1:31" ht="102.75" customHeight="1" thickBot="1">
      <c r="A42" s="148"/>
      <c r="B42" s="158"/>
      <c r="C42" s="159"/>
      <c r="D42" s="32"/>
      <c r="E42" s="160"/>
      <c r="F42" s="220"/>
      <c r="G42" s="179"/>
      <c r="H42" s="179"/>
      <c r="I42" s="179"/>
      <c r="J42" s="190"/>
      <c r="K42" s="191"/>
      <c r="L42" s="29"/>
      <c r="M42" s="29"/>
      <c r="N42" s="29"/>
      <c r="O42" s="30"/>
      <c r="P42" s="29"/>
      <c r="Q42" s="148"/>
      <c r="R42" s="158"/>
      <c r="S42" s="159"/>
      <c r="T42" s="38"/>
      <c r="U42" s="160"/>
      <c r="V42" s="162"/>
      <c r="W42" s="145"/>
      <c r="X42" s="145"/>
      <c r="Y42" s="145"/>
      <c r="Z42" s="146"/>
      <c r="AA42" s="147"/>
      <c r="AB42" s="29"/>
      <c r="AC42" s="29"/>
      <c r="AD42" s="29"/>
      <c r="AE42" s="30"/>
    </row>
    <row r="43" spans="1:31" ht="18">
      <c r="A43" s="148"/>
      <c r="B43" s="149" t="s">
        <v>162</v>
      </c>
      <c r="C43" s="150"/>
      <c r="D43" s="32"/>
      <c r="E43" s="182" t="s">
        <v>11</v>
      </c>
      <c r="F43" s="178" t="s">
        <v>163</v>
      </c>
      <c r="G43" s="178"/>
      <c r="H43" s="178" t="s">
        <v>164</v>
      </c>
      <c r="I43" s="178" t="s">
        <v>165</v>
      </c>
      <c r="J43" s="188"/>
      <c r="K43" s="189"/>
      <c r="L43" s="29"/>
      <c r="M43" s="29"/>
      <c r="N43" s="29"/>
      <c r="O43" s="30"/>
      <c r="P43" s="29"/>
      <c r="Q43" s="148"/>
      <c r="R43" s="149" t="s">
        <v>162</v>
      </c>
      <c r="S43" s="150"/>
      <c r="T43" s="38"/>
      <c r="U43" s="153" t="s">
        <v>166</v>
      </c>
      <c r="V43" s="142" t="s">
        <v>167</v>
      </c>
      <c r="W43" s="142"/>
      <c r="X43" s="142" t="s">
        <v>168</v>
      </c>
      <c r="Y43" s="142" t="s">
        <v>169</v>
      </c>
      <c r="Z43" s="143"/>
      <c r="AA43" s="144"/>
      <c r="AB43" s="29"/>
      <c r="AC43" s="29"/>
      <c r="AD43" s="29"/>
      <c r="AE43" s="30"/>
    </row>
    <row r="44" spans="1:31" ht="80.25" customHeight="1" thickBot="1">
      <c r="A44" s="148"/>
      <c r="B44" s="151"/>
      <c r="C44" s="152"/>
      <c r="D44" s="32"/>
      <c r="E44" s="160"/>
      <c r="F44" s="220"/>
      <c r="G44" s="179"/>
      <c r="H44" s="179"/>
      <c r="I44" s="179"/>
      <c r="J44" s="190"/>
      <c r="K44" s="191"/>
      <c r="L44" s="29"/>
      <c r="M44" s="29"/>
      <c r="N44" s="29"/>
      <c r="O44" s="30"/>
      <c r="P44" s="29"/>
      <c r="Q44" s="148"/>
      <c r="R44" s="151"/>
      <c r="S44" s="152"/>
      <c r="T44" s="38"/>
      <c r="U44" s="154"/>
      <c r="V44" s="155"/>
      <c r="W44" s="145"/>
      <c r="X44" s="145"/>
      <c r="Y44" s="145"/>
      <c r="Z44" s="146"/>
      <c r="AA44" s="147"/>
      <c r="AB44" s="29"/>
      <c r="AC44" s="29"/>
      <c r="AD44" s="29"/>
      <c r="AE44" s="30"/>
    </row>
    <row r="45" spans="1:31" ht="24" thickBot="1">
      <c r="A45" s="28"/>
      <c r="B45" s="202" t="s">
        <v>170</v>
      </c>
      <c r="C45" s="203"/>
      <c r="D45" s="203"/>
      <c r="E45" s="203"/>
      <c r="F45" s="203"/>
      <c r="G45" s="203"/>
      <c r="H45" s="204" t="s">
        <v>171</v>
      </c>
      <c r="I45" s="204"/>
      <c r="J45" s="204"/>
      <c r="K45" s="205"/>
      <c r="L45" s="29"/>
      <c r="M45" s="29"/>
      <c r="N45" s="29"/>
      <c r="O45" s="30"/>
      <c r="P45" s="29"/>
      <c r="Q45" s="28"/>
      <c r="R45" s="202" t="s">
        <v>172</v>
      </c>
      <c r="S45" s="203"/>
      <c r="T45" s="203"/>
      <c r="U45" s="203"/>
      <c r="V45" s="203"/>
      <c r="W45" s="203"/>
      <c r="X45" s="204" t="s">
        <v>173</v>
      </c>
      <c r="Y45" s="204"/>
      <c r="Z45" s="204"/>
      <c r="AA45" s="205"/>
      <c r="AB45" s="29"/>
      <c r="AC45" s="29"/>
      <c r="AD45" s="29"/>
      <c r="AE45" s="30"/>
    </row>
    <row r="46" spans="1:31" ht="18.75" thickBot="1">
      <c r="A46" s="28"/>
      <c r="B46" s="23"/>
      <c r="C46" s="24"/>
      <c r="D46" s="33"/>
      <c r="E46" s="206" t="s">
        <v>174</v>
      </c>
      <c r="F46" s="207"/>
      <c r="G46" s="207"/>
      <c r="H46" s="207"/>
      <c r="I46" s="207"/>
      <c r="J46" s="207"/>
      <c r="K46" s="208"/>
      <c r="L46" s="29"/>
      <c r="M46" s="29"/>
      <c r="N46" s="29"/>
      <c r="O46" s="30"/>
      <c r="P46" s="29"/>
      <c r="Q46" s="28"/>
      <c r="R46" s="199" t="s">
        <v>175</v>
      </c>
      <c r="S46" s="200"/>
      <c r="T46" s="200"/>
      <c r="U46" s="200"/>
      <c r="V46" s="200"/>
      <c r="W46" s="200"/>
      <c r="X46" s="200"/>
      <c r="Y46" s="200"/>
      <c r="Z46" s="200"/>
      <c r="AA46" s="201"/>
      <c r="AB46" s="29"/>
      <c r="AC46" s="29"/>
      <c r="AD46" s="29"/>
      <c r="AE46" s="30"/>
    </row>
    <row r="47" spans="1:31" ht="18.75" thickBot="1">
      <c r="A47" s="28"/>
      <c r="B47" s="170" t="s">
        <v>176</v>
      </c>
      <c r="C47" s="171"/>
      <c r="D47" s="171"/>
      <c r="E47" s="172"/>
      <c r="F47" s="170" t="s">
        <v>181</v>
      </c>
      <c r="G47" s="173"/>
      <c r="H47" s="173"/>
      <c r="I47" s="173"/>
      <c r="J47" s="168" t="s">
        <v>177</v>
      </c>
      <c r="K47" s="169"/>
      <c r="L47" s="29"/>
      <c r="M47" s="29"/>
      <c r="N47" s="29"/>
      <c r="O47" s="30"/>
      <c r="P47" s="29"/>
      <c r="Q47" s="28"/>
      <c r="R47" s="170" t="s">
        <v>178</v>
      </c>
      <c r="S47" s="171"/>
      <c r="T47" s="171"/>
      <c r="U47" s="172"/>
      <c r="V47" s="170" t="s">
        <v>182</v>
      </c>
      <c r="W47" s="171"/>
      <c r="X47" s="171"/>
      <c r="Y47" s="172"/>
      <c r="Z47" s="168" t="s">
        <v>179</v>
      </c>
      <c r="AA47" s="169"/>
      <c r="AB47" s="29"/>
      <c r="AC47" s="29"/>
      <c r="AD47" s="29"/>
      <c r="AE47" s="30"/>
    </row>
    <row r="48" spans="1:31" ht="12.75">
      <c r="A48" s="28"/>
      <c r="B48" s="167" t="s">
        <v>180</v>
      </c>
      <c r="C48" s="167"/>
      <c r="D48" s="167"/>
      <c r="E48" s="167"/>
      <c r="F48" s="167"/>
      <c r="G48" s="167"/>
      <c r="H48" s="167"/>
      <c r="I48" s="167"/>
      <c r="J48" s="167"/>
      <c r="K48" s="167"/>
      <c r="L48" s="29"/>
      <c r="M48" s="29"/>
      <c r="N48" s="29"/>
      <c r="O48" s="30"/>
      <c r="P48" s="29"/>
      <c r="Q48" s="28"/>
      <c r="R48" s="167" t="s">
        <v>180</v>
      </c>
      <c r="S48" s="167"/>
      <c r="T48" s="167"/>
      <c r="U48" s="167"/>
      <c r="V48" s="167"/>
      <c r="W48" s="167"/>
      <c r="X48" s="167"/>
      <c r="Y48" s="167"/>
      <c r="Z48" s="167"/>
      <c r="AA48" s="167"/>
      <c r="AB48" s="29"/>
      <c r="AC48" s="29"/>
      <c r="AD48" s="29"/>
      <c r="AE48" s="30"/>
    </row>
    <row r="49" spans="1:31" ht="13.5" thickBot="1">
      <c r="A49" s="34"/>
      <c r="B49" s="35"/>
      <c r="C49" s="35"/>
      <c r="D49" s="35"/>
      <c r="E49" s="35"/>
      <c r="F49" s="35"/>
      <c r="G49" s="35"/>
      <c r="H49" s="35"/>
      <c r="I49" s="35"/>
      <c r="J49" s="35"/>
      <c r="K49" s="35"/>
      <c r="L49" s="36"/>
      <c r="M49" s="36"/>
      <c r="N49" s="36"/>
      <c r="O49" s="37"/>
      <c r="P49" s="39"/>
      <c r="Q49" s="34"/>
      <c r="R49" s="35"/>
      <c r="S49" s="35"/>
      <c r="T49" s="35"/>
      <c r="U49" s="35"/>
      <c r="V49" s="35"/>
      <c r="W49" s="35"/>
      <c r="X49" s="35"/>
      <c r="Y49" s="35"/>
      <c r="Z49" s="35"/>
      <c r="AA49" s="35"/>
      <c r="AB49" s="36"/>
      <c r="AC49" s="36"/>
      <c r="AD49" s="36"/>
      <c r="AE49" s="37"/>
    </row>
  </sheetData>
  <sheetProtection/>
  <mergeCells count="66">
    <mergeCell ref="A43:A44"/>
    <mergeCell ref="B43:C44"/>
    <mergeCell ref="E43:E44"/>
    <mergeCell ref="F43:F44"/>
    <mergeCell ref="G43:G44"/>
    <mergeCell ref="G41:G42"/>
    <mergeCell ref="H41:H42"/>
    <mergeCell ref="A41:A42"/>
    <mergeCell ref="B41:C42"/>
    <mergeCell ref="E41:E42"/>
    <mergeCell ref="F41:F42"/>
    <mergeCell ref="R2:U2"/>
    <mergeCell ref="R4:AA4"/>
    <mergeCell ref="R39:V40"/>
    <mergeCell ref="W39:W40"/>
    <mergeCell ref="Y39:AA40"/>
    <mergeCell ref="R3:U3"/>
    <mergeCell ref="V3:Y3"/>
    <mergeCell ref="R46:AA46"/>
    <mergeCell ref="B45:G45"/>
    <mergeCell ref="H45:K45"/>
    <mergeCell ref="R45:W45"/>
    <mergeCell ref="X45:AA45"/>
    <mergeCell ref="E46:K46"/>
    <mergeCell ref="B39:F40"/>
    <mergeCell ref="B2:E2"/>
    <mergeCell ref="F2:I2"/>
    <mergeCell ref="J2:K2"/>
    <mergeCell ref="B3:E3"/>
    <mergeCell ref="F3:I3"/>
    <mergeCell ref="J3:K3"/>
    <mergeCell ref="G39:G40"/>
    <mergeCell ref="B4:K4"/>
    <mergeCell ref="Y41:AA42"/>
    <mergeCell ref="X41:X42"/>
    <mergeCell ref="Z3:AA3"/>
    <mergeCell ref="X39:X40"/>
    <mergeCell ref="H43:H44"/>
    <mergeCell ref="H39:H40"/>
    <mergeCell ref="I39:K40"/>
    <mergeCell ref="I43:K44"/>
    <mergeCell ref="I41:K42"/>
    <mergeCell ref="B48:K48"/>
    <mergeCell ref="J47:K47"/>
    <mergeCell ref="R47:U47"/>
    <mergeCell ref="V47:Y47"/>
    <mergeCell ref="Z47:AA47"/>
    <mergeCell ref="B47:E47"/>
    <mergeCell ref="F47:I47"/>
    <mergeCell ref="R48:AA48"/>
    <mergeCell ref="B1:K1"/>
    <mergeCell ref="R1:AA1"/>
    <mergeCell ref="Y43:AA44"/>
    <mergeCell ref="Q43:Q44"/>
    <mergeCell ref="R43:S44"/>
    <mergeCell ref="U43:U44"/>
    <mergeCell ref="V43:V44"/>
    <mergeCell ref="W43:W44"/>
    <mergeCell ref="Q41:Q42"/>
    <mergeCell ref="R41:S42"/>
    <mergeCell ref="U41:U42"/>
    <mergeCell ref="V41:V42"/>
    <mergeCell ref="W41:W42"/>
    <mergeCell ref="V2:Y2"/>
    <mergeCell ref="Z2:AA2"/>
    <mergeCell ref="X43:X44"/>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Delphi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mzd9p7</dc:creator>
  <cp:keywords/>
  <dc:description/>
  <cp:lastModifiedBy>Ed Ruhl</cp:lastModifiedBy>
  <cp:lastPrinted>2011-10-31T13:59:45Z</cp:lastPrinted>
  <dcterms:created xsi:type="dcterms:W3CDTF">2011-10-25T17:57:52Z</dcterms:created>
  <dcterms:modified xsi:type="dcterms:W3CDTF">2013-06-18T14:22:20Z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